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jpotter\OneDrive - BPP SERVICES LIMITED\Documents\Winter 2023\CM2 Mocks\Mock 2\CM2B\"/>
    </mc:Choice>
  </mc:AlternateContent>
  <xr:revisionPtr revIDLastSave="0" documentId="13_ncr:1_{113A1EC4-4CBB-4C0A-A383-23051A4EF765}" xr6:coauthVersionLast="47" xr6:coauthVersionMax="47" xr10:uidLastSave="{00000000-0000-0000-0000-000000000000}"/>
  <bookViews>
    <workbookView xWindow="-108" yWindow="-108" windowWidth="23256" windowHeight="12576" tabRatio="712" activeTab="1" xr2:uid="{00000000-000D-0000-FFFF-FFFF00000000}"/>
  </bookViews>
  <sheets>
    <sheet name="Instructions" sheetId="24" r:id="rId1"/>
    <sheet name="Details" sheetId="25" r:id="rId2"/>
    <sheet name="Q1 Inputs" sheetId="11" r:id="rId3"/>
    <sheet name="Q1 (i)" sheetId="4" r:id="rId4"/>
    <sheet name="Q1 (ii)" sheetId="8" r:id="rId5"/>
    <sheet name="Q1 (iii)" sheetId="7" r:id="rId6"/>
    <sheet name="Q1 (iv)" sheetId="10" r:id="rId7"/>
    <sheet name="Q1 (v)" sheetId="13" r:id="rId8"/>
    <sheet name="Q2 Inputs" sheetId="14" r:id="rId9"/>
    <sheet name="Q2 (i)" sheetId="19" r:id="rId10"/>
    <sheet name="Q2 (ii)" sheetId="16" r:id="rId11"/>
    <sheet name="Q2 (iii)" sheetId="17" r:id="rId12"/>
    <sheet name="Q2 (iv)" sheetId="18" r:id="rId13"/>
    <sheet name="Q3 Inputs" sheetId="20" r:id="rId14"/>
    <sheet name="Q3 (i)" sheetId="21" r:id="rId15"/>
    <sheet name="Q3 (ii)" sheetId="22" r:id="rId16"/>
    <sheet name="Q3 (iii)" sheetId="23" r:id="rId17"/>
  </sheets>
  <definedNames>
    <definedName name="alpha">'Q2 Inputs'!$C$3</definedName>
    <definedName name="Discount">'Q1 Inputs'!$G$15</definedName>
    <definedName name="dt">'Q2 Inputs'!$C$6</definedName>
    <definedName name="Interest">'Q1 Inputs'!$C$10</definedName>
    <definedName name="lambda">'Q3 Inputs'!$C$2</definedName>
    <definedName name="m">'Q3 Inputs'!$C$3</definedName>
    <definedName name="mu">'Q2 Inputs'!$C$4</definedName>
    <definedName name="r0">'Q2 Inputs'!$C$2</definedName>
    <definedName name="sigma">'Q2 Inputs'!$C$5</definedName>
    <definedName name="Strike">'Q1 Inputs'!$C$4</definedName>
    <definedName name="Term">'Q1 Inputs'!$C$5</definedName>
    <definedName name="theta">'Q3 Inputs'!$C$4</definedName>
    <definedName name="u">'Q3 Inputs'!$C$5</definedName>
    <definedName name="Volatility">'Q1 Inputs'!$C$11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5" l="1"/>
  <c r="A3" i="25"/>
  <c r="G15" i="11" l="1"/>
  <c r="G4" i="11"/>
  <c r="G5" i="11" s="1"/>
  <c r="G10" i="11" s="1"/>
  <c r="G8" i="11" l="1"/>
  <c r="G7" i="11"/>
  <c r="G9" i="11"/>
  <c r="C17" i="11" s="1"/>
  <c r="D17" i="11" s="1"/>
  <c r="G13" i="11"/>
  <c r="C18" i="11" l="1"/>
  <c r="D18" i="11" s="1"/>
  <c r="C19" i="11"/>
  <c r="G12" i="11"/>
  <c r="D16" i="11" s="1"/>
  <c r="C16" i="11"/>
  <c r="D19" i="11" l="1"/>
  <c r="C20" i="11"/>
  <c r="D20"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Apollo Group User</author>
  </authors>
  <commentList>
    <comment ref="B7" authorId="0" shapeId="0" xr:uid="{00000000-0006-0000-0100-000001000000}">
      <text>
        <r>
          <rPr>
            <sz val="9"/>
            <color indexed="81"/>
            <rFont val="Tahoma"/>
            <family val="2"/>
          </rPr>
          <t>Note: Your ActEd Student Number is printed on all personal correspondence from ActEd.  Quoting it will help us to process your scripts quickly.  If you do not know your ActEd Student Number, please email us at ActEd@bpp.com.    Your ActEd Student Number is not the same as your IFoA Actuarial Reference Number or ARN.</t>
        </r>
      </text>
    </comment>
  </commentList>
</comments>
</file>

<file path=xl/sharedStrings.xml><?xml version="1.0" encoding="utf-8"?>
<sst xmlns="http://schemas.openxmlformats.org/spreadsheetml/2006/main" count="100" uniqueCount="78">
  <si>
    <t>Please note:</t>
  </si>
  <si>
    <t>Submission for marking</t>
  </si>
  <si>
    <t xml:space="preserve">Completed your ActEd Student Number in the box above? </t>
  </si>
  <si>
    <t>Are you allowed extra time or other special conditions in the profession’s exams</t>
  </si>
  <si>
    <t>–   </t>
  </si>
  <si>
    <t>Enter the information required in the 'Details' worksheet.</t>
  </si>
  <si>
    <r>
      <t>Note:</t>
    </r>
    <r>
      <rPr>
        <sz val="10"/>
        <color theme="1"/>
        <rFont val="Calibri"/>
        <family val="2"/>
        <scheme val="minor"/>
      </rPr>
      <t xml:space="preserve">  If you take more than 1¾ hours, you should indicate how much you completed</t>
    </r>
  </si>
  <si>
    <t xml:space="preserve">             within this exam time so that the marker can provide useful feedback on your progress.</t>
  </si>
  <si>
    <t>Submitted mocks will not be marked if any of the files are suspected to have been affected by a computer virus or to have been corrupted.</t>
  </si>
  <si>
    <t>OPTION SPECIFICATION</t>
  </si>
  <si>
    <t>AUXILIARY VARIABLES</t>
  </si>
  <si>
    <t>Strike price</t>
  </si>
  <si>
    <t>pence</t>
  </si>
  <si>
    <t>Term</t>
  </si>
  <si>
    <t>years</t>
  </si>
  <si>
    <t>MODEL PARAMETERS</t>
  </si>
  <si>
    <t>Initial share price</t>
  </si>
  <si>
    <t>Risk-free interest rate</t>
  </si>
  <si>
    <t>per annum</t>
  </si>
  <si>
    <t>Volatility</t>
  </si>
  <si>
    <t>RESULTS</t>
  </si>
  <si>
    <t>Discount factor</t>
  </si>
  <si>
    <t>Call</t>
  </si>
  <si>
    <t>Put</t>
  </si>
  <si>
    <t>Option value</t>
  </si>
  <si>
    <t>Delta</t>
  </si>
  <si>
    <t>Gamma</t>
  </si>
  <si>
    <t>Vega</t>
  </si>
  <si>
    <t>Vomma</t>
  </si>
  <si>
    <t>Option</t>
  </si>
  <si>
    <t>Type</t>
  </si>
  <si>
    <t>Strike</t>
  </si>
  <si>
    <t>Implied volatility</t>
  </si>
  <si>
    <t>Option price</t>
  </si>
  <si>
    <t>1 year</t>
  </si>
  <si>
    <t>2 years</t>
  </si>
  <si>
    <r>
      <t>d</t>
    </r>
    <r>
      <rPr>
        <vertAlign val="subscript"/>
        <sz val="11"/>
        <color theme="1"/>
        <rFont val="Calibri"/>
        <family val="2"/>
        <scheme val="minor"/>
      </rPr>
      <t>1</t>
    </r>
  </si>
  <si>
    <r>
      <t>d</t>
    </r>
    <r>
      <rPr>
        <vertAlign val="subscript"/>
        <sz val="11"/>
        <color theme="1"/>
        <rFont val="Calibri"/>
        <family val="2"/>
        <scheme val="minor"/>
      </rPr>
      <t>2</t>
    </r>
  </si>
  <si>
    <r>
      <rPr>
        <i/>
        <sz val="11"/>
        <color theme="1"/>
        <rFont val="Symbol"/>
        <family val="1"/>
        <charset val="2"/>
      </rPr>
      <t>f</t>
    </r>
    <r>
      <rPr>
        <sz val="11"/>
        <color theme="1"/>
        <rFont val="Calibri"/>
        <family val="2"/>
      </rPr>
      <t>(d</t>
    </r>
    <r>
      <rPr>
        <vertAlign val="subscript"/>
        <sz val="11"/>
        <color theme="1"/>
        <rFont val="Calibri"/>
        <family val="2"/>
      </rPr>
      <t>1</t>
    </r>
    <r>
      <rPr>
        <sz val="11"/>
        <color theme="1"/>
        <rFont val="Calibri"/>
        <family val="2"/>
      </rPr>
      <t>)</t>
    </r>
  </si>
  <si>
    <r>
      <rPr>
        <i/>
        <sz val="11"/>
        <color theme="1"/>
        <rFont val="Symbol"/>
        <family val="1"/>
        <charset val="2"/>
      </rPr>
      <t>f</t>
    </r>
    <r>
      <rPr>
        <sz val="11"/>
        <color theme="1"/>
        <rFont val="Calibri"/>
        <family val="2"/>
      </rPr>
      <t>(d</t>
    </r>
    <r>
      <rPr>
        <vertAlign val="subscript"/>
        <sz val="11"/>
        <color theme="1"/>
        <rFont val="Calibri"/>
        <family val="2"/>
      </rPr>
      <t>2</t>
    </r>
    <r>
      <rPr>
        <sz val="11"/>
        <color theme="1"/>
        <rFont val="Calibri"/>
        <family val="2"/>
      </rPr>
      <t>)</t>
    </r>
  </si>
  <si>
    <r>
      <rPr>
        <sz val="11"/>
        <color theme="1"/>
        <rFont val="Symbol"/>
        <family val="1"/>
        <charset val="2"/>
      </rPr>
      <t>F</t>
    </r>
    <r>
      <rPr>
        <sz val="11"/>
        <color theme="1"/>
        <rFont val="Calibri"/>
        <family val="2"/>
      </rPr>
      <t>(d</t>
    </r>
    <r>
      <rPr>
        <vertAlign val="subscript"/>
        <sz val="11"/>
        <color theme="1"/>
        <rFont val="Calibri"/>
        <family val="2"/>
      </rPr>
      <t>1</t>
    </r>
    <r>
      <rPr>
        <sz val="11"/>
        <color theme="1"/>
        <rFont val="Calibri"/>
        <family val="2"/>
      </rPr>
      <t>)</t>
    </r>
  </si>
  <si>
    <r>
      <rPr>
        <sz val="11"/>
        <color theme="1"/>
        <rFont val="Symbol"/>
        <family val="1"/>
        <charset val="2"/>
      </rPr>
      <t>F</t>
    </r>
    <r>
      <rPr>
        <sz val="11"/>
        <color theme="1"/>
        <rFont val="Calibri"/>
        <family val="2"/>
      </rPr>
      <t>(d</t>
    </r>
    <r>
      <rPr>
        <vertAlign val="subscript"/>
        <sz val="11"/>
        <color theme="1"/>
        <rFont val="Calibri"/>
        <family val="2"/>
      </rPr>
      <t>2</t>
    </r>
    <r>
      <rPr>
        <sz val="11"/>
        <color theme="1"/>
        <rFont val="Calibri"/>
        <family val="2"/>
      </rPr>
      <t>)</t>
    </r>
  </si>
  <si>
    <r>
      <rPr>
        <sz val="11"/>
        <color theme="1"/>
        <rFont val="Symbol"/>
        <family val="1"/>
        <charset val="2"/>
      </rPr>
      <t>F</t>
    </r>
    <r>
      <rPr>
        <sz val="11"/>
        <color theme="1"/>
        <rFont val="Calibri"/>
        <family val="2"/>
      </rPr>
      <t>(-d</t>
    </r>
    <r>
      <rPr>
        <vertAlign val="subscript"/>
        <sz val="11"/>
        <color theme="1"/>
        <rFont val="Calibri"/>
        <family val="2"/>
      </rPr>
      <t>1</t>
    </r>
    <r>
      <rPr>
        <sz val="11"/>
        <color theme="1"/>
        <rFont val="Calibri"/>
        <family val="2"/>
      </rPr>
      <t>)</t>
    </r>
  </si>
  <si>
    <r>
      <rPr>
        <sz val="11"/>
        <color theme="1"/>
        <rFont val="Symbol"/>
        <family val="1"/>
        <charset val="2"/>
      </rPr>
      <t>F</t>
    </r>
    <r>
      <rPr>
        <sz val="11"/>
        <color theme="1"/>
        <rFont val="Calibri"/>
        <family val="2"/>
      </rPr>
      <t>(-d</t>
    </r>
    <r>
      <rPr>
        <vertAlign val="subscript"/>
        <sz val="11"/>
        <color theme="1"/>
        <rFont val="Calibri"/>
        <family val="2"/>
      </rPr>
      <t>2</t>
    </r>
    <r>
      <rPr>
        <sz val="11"/>
        <color theme="1"/>
        <rFont val="Calibri"/>
        <family val="2"/>
      </rPr>
      <t>)</t>
    </r>
  </si>
  <si>
    <t>Completing your mock</t>
  </si>
  <si>
    <t>If you are having your mock exam marked by ActEd, please follow these instructions carefully:</t>
  </si>
  <si>
    <t>(if you wish to share this information)?</t>
  </si>
  <si>
    <t>Mock exam marking is not included in the price of the course materials.  Please purchase Mock Exam Marking or a Marking Voucher before submitting your script.</t>
  </si>
  <si>
    <t>We only accept Excel files produced in Office 2010 or later.</t>
  </si>
  <si>
    <t>the time allowed for this mock exam is 1¾ hours</t>
  </si>
  <si>
    <r>
      <rPr>
        <b/>
        <sz val="11"/>
        <rFont val="Calibri"/>
        <family val="2"/>
        <scheme val="minor"/>
      </rPr>
      <t xml:space="preserve">Enter your answers in this Excel document. </t>
    </r>
    <r>
      <rPr>
        <sz val="11"/>
        <rFont val="Calibri"/>
        <family val="2"/>
        <scheme val="minor"/>
      </rPr>
      <t xml:space="preserve"> </t>
    </r>
  </si>
  <si>
    <t>Please tick the following checklist so that your script can be marked quickly.  Have you:</t>
  </si>
  <si>
    <t>you should attempt all of the questions.</t>
  </si>
  <si>
    <r>
      <t>r</t>
    </r>
    <r>
      <rPr>
        <vertAlign val="subscript"/>
        <sz val="11"/>
        <color theme="1"/>
        <rFont val="Calibri"/>
        <family val="2"/>
        <scheme val="minor"/>
      </rPr>
      <t>0</t>
    </r>
  </si>
  <si>
    <t>a</t>
  </si>
  <si>
    <t>m</t>
  </si>
  <si>
    <t>s</t>
  </si>
  <si>
    <t>dt</t>
  </si>
  <si>
    <t>l</t>
  </si>
  <si>
    <t>q</t>
  </si>
  <si>
    <t>U</t>
  </si>
  <si>
    <t>Entered your answers at the end of this document, starting each question part on a new sheet?</t>
  </si>
  <si>
    <t>Have you used the solutions to this mock?</t>
  </si>
  <si>
    <t xml:space="preserve">Recorded your time taken and whether you have used the solutions? </t>
  </si>
  <si>
    <t>If Yes, you can provide further information on the extra time / other conditions if you wish:</t>
  </si>
  <si>
    <t xml:space="preserve">Time to do mock  (see Note below): </t>
  </si>
  <si>
    <t>If you are using a Marking Voucher, then please make sure that you submit your script by the Marking Voucher deadline date to give us enough time to mark and return the script before the exam.</t>
  </si>
  <si>
    <r>
      <t xml:space="preserve">You will not be able to submit a script on The Hub after the deadline date (set out on our website at </t>
    </r>
    <r>
      <rPr>
        <b/>
        <sz val="11"/>
        <rFont val="Calibri"/>
        <family val="2"/>
        <scheme val="minor"/>
      </rPr>
      <t>ActEd.co.uk</t>
    </r>
    <r>
      <rPr>
        <sz val="11"/>
        <rFont val="Calibri"/>
        <family val="2"/>
        <scheme val="minor"/>
      </rPr>
      <t xml:space="preserve">: Products, Marking, Deadlines), unless you are using a Marking Voucher.  </t>
    </r>
  </si>
  <si>
    <t>Submit your completed Excel file to The Hub, following the instructions given at the start of the questions document.</t>
  </si>
  <si>
    <t>Begin your answer to each part of each question in the appropriate sheet (tab).</t>
  </si>
  <si>
    <t>2024 Examinations</t>
  </si>
  <si>
    <t>We only accept the current version of mock exams for marking, and so you can only submit this mock in the sessions leading to the 2024 exams.</t>
  </si>
  <si>
    <t>ActEd Student Number:</t>
  </si>
  <si>
    <t>Checked that you have a valid Marking Voucher or have ordered Mock Marking?</t>
  </si>
  <si>
    <t xml:space="preserve">Checked that you are using the latest version of the mock exam, ie 2024 for the sessions leading to the 2024 exams? </t>
  </si>
  <si>
    <t>Replaced ‘12345’ with your ActEd Student Number in the title of this file?</t>
  </si>
  <si>
    <t>Subject CM2: Mock Exam 2 Paper B</t>
  </si>
  <si>
    <t>Save this document with the title ‘CM2 Mock Exam 2 Paper B 2024 Answers 12345’, inserting your ActEd Student Number for 12345.  Failing to do this will delay your marking.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</si>
</sst>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
  </numFmts>
  <fonts count="20"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9"/>
      <color indexed="81"/>
      <name val="Tahoma"/>
      <family val="2"/>
    </font>
    <font>
      <sz val="8"/>
      <color rgb="FF000000"/>
      <name val="Segoe UI"/>
      <family val="2"/>
    </font>
    <font>
      <sz val="11"/>
      <color theme="1"/>
      <name val="Calibri"/>
      <family val="2"/>
    </font>
    <font>
      <sz val="11"/>
      <name val="Calibri"/>
      <family val="2"/>
      <scheme val="minor"/>
    </font>
    <font>
      <sz val="11"/>
      <color theme="1"/>
      <name val="Symbol"/>
      <family val="1"/>
      <charset val="2"/>
    </font>
    <font>
      <i/>
      <sz val="11"/>
      <color theme="1"/>
      <name val="Symbol"/>
      <family val="1"/>
      <charset val="2"/>
    </font>
    <font>
      <vertAlign val="subscript"/>
      <sz val="11"/>
      <color theme="1"/>
      <name val="Calibri"/>
      <family val="2"/>
      <scheme val="minor"/>
    </font>
    <font>
      <vertAlign val="subscript"/>
      <sz val="11"/>
      <color theme="1"/>
      <name val="Calibri"/>
      <family val="2"/>
    </font>
    <font>
      <b/>
      <sz val="20"/>
      <color rgb="FF000000"/>
      <name val="Calibri"/>
      <family val="2"/>
      <scheme val="minor"/>
    </font>
    <font>
      <b/>
      <sz val="18"/>
      <color rgb="FF000000"/>
      <name val="Calibri"/>
      <family val="2"/>
      <scheme val="minor"/>
    </font>
    <font>
      <b/>
      <sz val="20"/>
      <name val="Calibri"/>
      <family val="2"/>
      <scheme val="minor"/>
    </font>
    <font>
      <b/>
      <sz val="18"/>
      <name val="Calibri"/>
      <family val="2"/>
      <scheme val="minor"/>
    </font>
    <font>
      <sz val="11"/>
      <name val="Times New Roman"/>
      <family val="1"/>
    </font>
    <font>
      <b/>
      <sz val="11"/>
      <name val="Calibri"/>
      <family val="2"/>
      <scheme val="minor"/>
    </font>
    <font>
      <sz val="11"/>
      <color theme="1"/>
      <name val="Calibri"/>
      <family val="2"/>
      <scheme val="minor"/>
    </font>
    <font>
      <b/>
      <i/>
      <sz val="18"/>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5" tint="0.59999389629810485"/>
        <bgColor indexed="64"/>
      </patternFill>
    </fill>
  </fills>
  <borders count="7">
    <border>
      <left/>
      <right/>
      <top/>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s>
  <cellStyleXfs count="2">
    <xf numFmtId="0" fontId="0" fillId="0" borderId="0"/>
    <xf numFmtId="0" fontId="18" fillId="0" borderId="0"/>
  </cellStyleXfs>
  <cellXfs count="45">
    <xf numFmtId="0" fontId="0" fillId="0" borderId="0" xfId="0"/>
    <xf numFmtId="0" fontId="0" fillId="0" borderId="0" xfId="0" applyAlignment="1">
      <alignment vertical="center"/>
    </xf>
    <xf numFmtId="0" fontId="2" fillId="0" borderId="0" xfId="0" applyFont="1"/>
    <xf numFmtId="0" fontId="3" fillId="0" borderId="0" xfId="0" applyFont="1"/>
    <xf numFmtId="0" fontId="1" fillId="0" borderId="0" xfId="0" applyFont="1"/>
    <xf numFmtId="0" fontId="0" fillId="2" borderId="1" xfId="0" applyFill="1" applyBorder="1"/>
    <xf numFmtId="0" fontId="0" fillId="2" borderId="2" xfId="0" applyFill="1" applyBorder="1"/>
    <xf numFmtId="0" fontId="1" fillId="3" borderId="0" xfId="0" applyFont="1" applyFill="1"/>
    <xf numFmtId="0" fontId="0" fillId="4" borderId="3" xfId="0" applyFill="1" applyBorder="1"/>
    <xf numFmtId="9" fontId="0" fillId="4" borderId="3" xfId="0" applyNumberFormat="1" applyFill="1" applyBorder="1"/>
    <xf numFmtId="10" fontId="0" fillId="4" borderId="3" xfId="0" applyNumberFormat="1" applyFill="1" applyBorder="1"/>
    <xf numFmtId="0" fontId="0" fillId="0" borderId="3" xfId="0" applyBorder="1"/>
    <xf numFmtId="0" fontId="0" fillId="0" borderId="3" xfId="0" applyBorder="1" applyAlignment="1">
      <alignment horizontal="center"/>
    </xf>
    <xf numFmtId="2" fontId="0" fillId="0" borderId="3" xfId="0" applyNumberFormat="1" applyFill="1" applyBorder="1" applyAlignment="1">
      <alignment horizontal="center"/>
    </xf>
    <xf numFmtId="2" fontId="7" fillId="0" borderId="3" xfId="0" applyNumberFormat="1" applyFont="1" applyBorder="1" applyAlignment="1">
      <alignment horizontal="center"/>
    </xf>
    <xf numFmtId="164" fontId="0" fillId="0" borderId="3" xfId="0" applyNumberFormat="1" applyBorder="1"/>
    <xf numFmtId="0" fontId="6" fillId="0" borderId="3" xfId="0" applyFont="1" applyBorder="1"/>
    <xf numFmtId="165" fontId="0" fillId="0" borderId="3" xfId="0" applyNumberFormat="1" applyBorder="1"/>
    <xf numFmtId="0" fontId="0" fillId="0" borderId="0" xfId="0" applyAlignment="1">
      <alignment horizontal="left" indent="1"/>
    </xf>
    <xf numFmtId="0" fontId="1" fillId="3" borderId="0" xfId="0" applyFont="1" applyFill="1" applyAlignment="1">
      <alignment horizontal="left" indent="1"/>
    </xf>
    <xf numFmtId="164" fontId="0" fillId="0" borderId="3" xfId="0" applyNumberFormat="1" applyBorder="1" applyAlignment="1">
      <alignment horizontal="center"/>
    </xf>
    <xf numFmtId="0" fontId="6" fillId="0" borderId="3" xfId="0" applyFont="1" applyBorder="1" applyAlignment="1">
      <alignment horizontal="center" vertical="center" wrapText="1"/>
    </xf>
    <xf numFmtId="9" fontId="6" fillId="0" borderId="3" xfId="0" applyNumberFormat="1" applyFont="1" applyBorder="1" applyAlignment="1">
      <alignment horizontal="center" vertical="center" wrapText="1"/>
    </xf>
    <xf numFmtId="0" fontId="6" fillId="4" borderId="3" xfId="0" applyFont="1" applyFill="1" applyBorder="1" applyAlignment="1">
      <alignment horizontal="center" vertical="center" wrapText="1"/>
    </xf>
    <xf numFmtId="2" fontId="6" fillId="4" borderId="3" xfId="0" applyNumberFormat="1" applyFont="1" applyFill="1" applyBorder="1" applyAlignment="1">
      <alignment horizontal="center" vertical="center" wrapText="1"/>
    </xf>
    <xf numFmtId="9" fontId="6" fillId="4" borderId="3" xfId="0" applyNumberFormat="1" applyFont="1" applyFill="1" applyBorder="1"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7" fillId="0" borderId="0" xfId="0" applyFont="1" applyAlignment="1">
      <alignment vertical="center"/>
    </xf>
    <xf numFmtId="0" fontId="7" fillId="0" borderId="0" xfId="0" applyFont="1"/>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8" fillId="0" borderId="3" xfId="0" applyFont="1" applyBorder="1"/>
    <xf numFmtId="2" fontId="0" fillId="4" borderId="3" xfId="0" applyNumberFormat="1" applyFill="1" applyBorder="1"/>
    <xf numFmtId="0" fontId="0" fillId="0" borderId="0" xfId="0" applyAlignment="1">
      <alignment horizontal="left"/>
    </xf>
    <xf numFmtId="0" fontId="2" fillId="2" borderId="4" xfId="0" applyFont="1" applyFill="1" applyBorder="1"/>
    <xf numFmtId="0" fontId="0" fillId="2" borderId="5" xfId="0" applyFill="1" applyBorder="1"/>
    <xf numFmtId="0" fontId="0" fillId="2" borderId="6" xfId="0" applyFill="1" applyBorder="1"/>
    <xf numFmtId="0" fontId="17" fillId="0" borderId="0" xfId="0" applyFont="1"/>
    <xf numFmtId="0" fontId="7" fillId="0" borderId="0" xfId="1" applyFont="1" applyAlignment="1">
      <alignment vertical="center"/>
    </xf>
    <xf numFmtId="0" fontId="19"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cellXfs>
  <cellStyles count="2">
    <cellStyle name="Normal" xfId="0" builtinId="0"/>
    <cellStyle name="Normal 2 3" xfId="1" xr:uid="{6FDD66D8-B5BD-4C75-BC23-372650578C3B}"/>
  </cellStyles>
  <dxfs count="0"/>
  <tableStyles count="0" defaultTableStyle="TableStyleMedium2" defaultPivotStyle="PivotStyleLight16"/>
  <colors>
    <mruColors>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160020</xdr:rowOff>
        </xdr:from>
        <xdr:to>
          <xdr:col>0</xdr:col>
          <xdr:colOff>236220</xdr:colOff>
          <xdr:row>19</xdr:row>
          <xdr:rowOff>22860</xdr:rowOff>
        </xdr:to>
        <xdr:sp macro="" textlink="">
          <xdr:nvSpPr>
            <xdr:cNvPr id="5122" name="Check Box 2" descr="latest version"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175260</xdr:rowOff>
        </xdr:from>
        <xdr:to>
          <xdr:col>0</xdr:col>
          <xdr:colOff>236220</xdr:colOff>
          <xdr:row>20</xdr:row>
          <xdr:rowOff>30480</xdr:rowOff>
        </xdr:to>
        <xdr:sp macro="" textlink="">
          <xdr:nvSpPr>
            <xdr:cNvPr id="5123" name="Check Box 3" descr="latest version"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236220</xdr:colOff>
          <xdr:row>20</xdr:row>
          <xdr:rowOff>38100</xdr:rowOff>
        </xdr:to>
        <xdr:sp macro="" textlink="">
          <xdr:nvSpPr>
            <xdr:cNvPr id="5124" name="Check Box 4" descr="latest version"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175260</xdr:rowOff>
        </xdr:from>
        <xdr:to>
          <xdr:col>0</xdr:col>
          <xdr:colOff>236220</xdr:colOff>
          <xdr:row>22</xdr:row>
          <xdr:rowOff>30480</xdr:rowOff>
        </xdr:to>
        <xdr:sp macro="" textlink="">
          <xdr:nvSpPr>
            <xdr:cNvPr id="5125" name="Check Box 5" descr="latest version"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160020</xdr:rowOff>
        </xdr:from>
        <xdr:to>
          <xdr:col>0</xdr:col>
          <xdr:colOff>236220</xdr:colOff>
          <xdr:row>21</xdr:row>
          <xdr:rowOff>22860</xdr:rowOff>
        </xdr:to>
        <xdr:sp macro="" textlink="">
          <xdr:nvSpPr>
            <xdr:cNvPr id="5126" name="Check Box 6" descr="latest version"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236220</xdr:colOff>
          <xdr:row>23</xdr:row>
          <xdr:rowOff>45720</xdr:rowOff>
        </xdr:to>
        <xdr:sp macro="" textlink="">
          <xdr:nvSpPr>
            <xdr:cNvPr id="5127" name="Check Box 7" descr="latest version"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1459230</xdr:colOff>
      <xdr:row>5</xdr:row>
      <xdr:rowOff>137160</xdr:rowOff>
    </xdr:from>
    <xdr:to>
      <xdr:col>2</xdr:col>
      <xdr:colOff>72390</xdr:colOff>
      <xdr:row>7</xdr:row>
      <xdr:rowOff>91440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215390" y="1051560"/>
          <a:ext cx="76200" cy="32004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p>
      </xdr:txBody>
    </xdr:sp>
    <xdr:clientData/>
  </xdr:twoCellAnchor>
  <xdr:twoCellAnchor>
    <xdr:from>
      <xdr:col>4</xdr:col>
      <xdr:colOff>7620</xdr:colOff>
      <xdr:row>12</xdr:row>
      <xdr:rowOff>0</xdr:rowOff>
    </xdr:from>
    <xdr:to>
      <xdr:col>5</xdr:col>
      <xdr:colOff>600075</xdr:colOff>
      <xdr:row>13</xdr:row>
      <xdr:rowOff>83820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446020" y="2194560"/>
          <a:ext cx="1202055" cy="2667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mc:AlternateContent xmlns:mc="http://schemas.openxmlformats.org/markup-compatibility/2006">
    <mc:Choice xmlns:a14="http://schemas.microsoft.com/office/drawing/2010/main" Requires="a14">
      <xdr:twoCellAnchor editAs="oneCell">
        <xdr:from>
          <xdr:col>4</xdr:col>
          <xdr:colOff>99060</xdr:colOff>
          <xdr:row>3</xdr:row>
          <xdr:rowOff>175260</xdr:rowOff>
        </xdr:from>
        <xdr:to>
          <xdr:col>4</xdr:col>
          <xdr:colOff>426720</xdr:colOff>
          <xdr:row>5</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3</xdr:row>
          <xdr:rowOff>175260</xdr:rowOff>
        </xdr:from>
        <xdr:to>
          <xdr:col>5</xdr:col>
          <xdr:colOff>419100</xdr:colOff>
          <xdr:row>5</xdr:row>
          <xdr:rowOff>7620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6</xdr:row>
          <xdr:rowOff>175260</xdr:rowOff>
        </xdr:from>
        <xdr:to>
          <xdr:col>4</xdr:col>
          <xdr:colOff>426720</xdr:colOff>
          <xdr:row>8</xdr:row>
          <xdr:rowOff>7620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6</xdr:row>
          <xdr:rowOff>175260</xdr:rowOff>
        </xdr:from>
        <xdr:to>
          <xdr:col>5</xdr:col>
          <xdr:colOff>419100</xdr:colOff>
          <xdr:row>8</xdr:row>
          <xdr:rowOff>7620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236220</xdr:colOff>
          <xdr:row>24</xdr:row>
          <xdr:rowOff>45720</xdr:rowOff>
        </xdr:to>
        <xdr:sp macro="" textlink="">
          <xdr:nvSpPr>
            <xdr:cNvPr id="5132" name="Check Box 12" descr="latest version"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70F7E-DC09-46A5-A910-23A59B167559}">
  <dimension ref="A1:P23"/>
  <sheetViews>
    <sheetView showGridLines="0" workbookViewId="0">
      <selection activeCell="B14" sqref="B14"/>
    </sheetView>
  </sheetViews>
  <sheetFormatPr defaultRowHeight="14.4" x14ac:dyDescent="0.3"/>
  <cols>
    <col min="1" max="1" width="5.109375" style="30" customWidth="1"/>
    <col min="2" max="16384" width="8.88671875" style="30"/>
  </cols>
  <sheetData>
    <row r="1" spans="1:16" ht="25.8" x14ac:dyDescent="0.3">
      <c r="A1" s="28" t="s">
        <v>76</v>
      </c>
      <c r="B1" s="29"/>
      <c r="C1" s="29"/>
      <c r="D1" s="29"/>
      <c r="E1" s="29"/>
      <c r="F1" s="29"/>
      <c r="G1" s="29"/>
      <c r="H1" s="29"/>
      <c r="I1" s="29"/>
      <c r="J1" s="29"/>
      <c r="K1" s="29"/>
      <c r="L1" s="29"/>
      <c r="M1" s="29"/>
      <c r="N1" s="29"/>
    </row>
    <row r="2" spans="1:16" ht="16.2" customHeight="1" x14ac:dyDescent="0.3">
      <c r="A2" s="28"/>
      <c r="B2" s="29"/>
      <c r="C2" s="29"/>
      <c r="D2" s="29"/>
      <c r="E2" s="29"/>
      <c r="F2" s="29"/>
      <c r="G2" s="29"/>
      <c r="H2" s="29"/>
      <c r="I2" s="29"/>
      <c r="J2" s="29"/>
      <c r="K2" s="29"/>
      <c r="L2" s="29"/>
      <c r="M2" s="29"/>
      <c r="N2" s="29"/>
    </row>
    <row r="3" spans="1:16" ht="23.4" x14ac:dyDescent="0.3">
      <c r="A3" s="31" t="s">
        <v>70</v>
      </c>
      <c r="B3" s="29"/>
      <c r="C3" s="29"/>
      <c r="D3" s="29"/>
      <c r="E3" s="29"/>
      <c r="F3" s="29"/>
      <c r="G3" s="29"/>
      <c r="H3" s="29"/>
      <c r="I3" s="29"/>
      <c r="J3" s="29"/>
      <c r="K3" s="29"/>
      <c r="L3" s="29"/>
      <c r="M3" s="29"/>
      <c r="N3" s="29"/>
    </row>
    <row r="4" spans="1:16" ht="11.4" customHeight="1" x14ac:dyDescent="0.3">
      <c r="A4" s="42"/>
      <c r="B4" s="29"/>
      <c r="C4" s="29"/>
      <c r="D4" s="29"/>
      <c r="E4" s="29"/>
      <c r="F4" s="29"/>
      <c r="G4" s="29"/>
      <c r="H4" s="29"/>
      <c r="I4" s="29"/>
      <c r="J4" s="29"/>
      <c r="K4" s="29"/>
      <c r="L4" s="29"/>
      <c r="M4" s="29"/>
      <c r="N4" s="29"/>
    </row>
    <row r="5" spans="1:16" x14ac:dyDescent="0.3">
      <c r="A5" s="29" t="s">
        <v>0</v>
      </c>
      <c r="B5" s="29"/>
      <c r="C5" s="29"/>
      <c r="D5" s="29"/>
      <c r="E5" s="29"/>
      <c r="F5" s="29"/>
      <c r="G5" s="29"/>
      <c r="H5" s="29"/>
      <c r="I5" s="29"/>
      <c r="J5" s="29"/>
      <c r="K5" s="29"/>
      <c r="L5" s="29"/>
      <c r="M5" s="29"/>
      <c r="N5" s="29"/>
    </row>
    <row r="6" spans="1:16" x14ac:dyDescent="0.3">
      <c r="A6" s="30" t="s">
        <v>4</v>
      </c>
      <c r="B6" s="29" t="s">
        <v>49</v>
      </c>
      <c r="C6" s="29"/>
      <c r="D6" s="29"/>
      <c r="E6" s="29"/>
      <c r="F6" s="29"/>
      <c r="G6" s="29"/>
      <c r="H6" s="29"/>
      <c r="I6" s="29"/>
      <c r="J6" s="29"/>
      <c r="K6" s="29"/>
      <c r="L6" s="29"/>
      <c r="M6" s="29"/>
      <c r="N6" s="29"/>
    </row>
    <row r="7" spans="1:16" x14ac:dyDescent="0.3">
      <c r="A7" s="30" t="s">
        <v>4</v>
      </c>
      <c r="B7" s="29" t="s">
        <v>52</v>
      </c>
      <c r="C7" s="29"/>
      <c r="D7" s="29"/>
      <c r="E7" s="29"/>
      <c r="F7" s="29"/>
      <c r="G7" s="29"/>
      <c r="H7" s="29"/>
      <c r="I7" s="29"/>
      <c r="J7" s="29"/>
      <c r="K7" s="29"/>
      <c r="L7" s="29"/>
      <c r="M7" s="29"/>
      <c r="N7" s="29"/>
    </row>
    <row r="8" spans="1:16" x14ac:dyDescent="0.3">
      <c r="A8" s="32"/>
      <c r="B8" s="29"/>
      <c r="C8" s="29"/>
      <c r="D8" s="29"/>
      <c r="E8" s="29"/>
      <c r="F8" s="29"/>
      <c r="G8" s="29"/>
      <c r="H8" s="29"/>
      <c r="I8" s="29"/>
      <c r="J8" s="29"/>
      <c r="K8" s="29"/>
      <c r="L8" s="29"/>
      <c r="M8" s="29"/>
      <c r="N8" s="29"/>
    </row>
    <row r="9" spans="1:16" x14ac:dyDescent="0.3">
      <c r="A9" s="33" t="s">
        <v>44</v>
      </c>
      <c r="B9" s="29"/>
      <c r="C9" s="29"/>
      <c r="D9" s="29"/>
      <c r="E9" s="29"/>
      <c r="F9" s="29"/>
      <c r="G9" s="29"/>
      <c r="H9" s="29"/>
      <c r="I9" s="29"/>
      <c r="J9" s="29"/>
      <c r="K9" s="29"/>
      <c r="L9" s="29"/>
      <c r="M9" s="29"/>
      <c r="N9" s="29"/>
    </row>
    <row r="10" spans="1:16" x14ac:dyDescent="0.3">
      <c r="A10" s="29" t="s">
        <v>45</v>
      </c>
      <c r="B10" s="29"/>
      <c r="C10" s="29"/>
      <c r="D10" s="29"/>
      <c r="E10" s="29"/>
      <c r="F10" s="29"/>
      <c r="G10" s="29"/>
      <c r="H10" s="29"/>
      <c r="I10" s="29"/>
      <c r="J10" s="29"/>
      <c r="K10" s="29"/>
      <c r="L10" s="29"/>
      <c r="M10" s="29"/>
      <c r="N10" s="29"/>
    </row>
    <row r="11" spans="1:16" x14ac:dyDescent="0.3">
      <c r="A11" s="30" t="s">
        <v>4</v>
      </c>
      <c r="B11" s="41" t="s">
        <v>47</v>
      </c>
      <c r="C11" s="29"/>
      <c r="D11" s="29"/>
      <c r="E11" s="29"/>
      <c r="F11" s="29"/>
      <c r="G11" s="29"/>
      <c r="H11" s="29"/>
      <c r="I11" s="29"/>
      <c r="J11" s="29"/>
      <c r="K11" s="29"/>
      <c r="L11" s="29"/>
      <c r="M11" s="29"/>
      <c r="N11" s="29"/>
    </row>
    <row r="12" spans="1:16" x14ac:dyDescent="0.3">
      <c r="A12" s="30" t="s">
        <v>4</v>
      </c>
      <c r="B12" s="29" t="s">
        <v>71</v>
      </c>
      <c r="C12" s="29"/>
      <c r="D12" s="29"/>
      <c r="E12" s="29"/>
      <c r="F12" s="29"/>
      <c r="G12" s="29"/>
      <c r="H12" s="29"/>
      <c r="I12" s="29"/>
      <c r="J12" s="29"/>
      <c r="K12" s="29"/>
      <c r="L12" s="29"/>
      <c r="M12" s="29"/>
      <c r="N12" s="29"/>
    </row>
    <row r="13" spans="1:16" x14ac:dyDescent="0.3">
      <c r="A13" s="30" t="s">
        <v>4</v>
      </c>
      <c r="B13" s="33" t="s">
        <v>77</v>
      </c>
      <c r="C13" s="29"/>
      <c r="D13" s="29"/>
      <c r="E13" s="29"/>
      <c r="F13" s="29"/>
      <c r="G13" s="29"/>
      <c r="H13" s="29"/>
      <c r="I13" s="29"/>
      <c r="J13" s="29"/>
      <c r="K13" s="29"/>
      <c r="L13" s="29"/>
      <c r="M13" s="29"/>
      <c r="N13" s="29"/>
      <c r="P13" s="40"/>
    </row>
    <row r="14" spans="1:16" x14ac:dyDescent="0.3">
      <c r="A14" s="30" t="s">
        <v>4</v>
      </c>
      <c r="B14" s="29" t="s">
        <v>5</v>
      </c>
      <c r="C14" s="29"/>
      <c r="D14" s="29"/>
      <c r="E14" s="29"/>
      <c r="F14" s="29"/>
      <c r="G14" s="29"/>
      <c r="H14" s="29"/>
      <c r="I14" s="29"/>
      <c r="J14" s="29"/>
      <c r="K14" s="29"/>
      <c r="L14" s="29"/>
      <c r="M14" s="29"/>
      <c r="N14" s="29"/>
    </row>
    <row r="15" spans="1:16" x14ac:dyDescent="0.3">
      <c r="A15" s="30" t="s">
        <v>4</v>
      </c>
      <c r="B15" s="29" t="s">
        <v>50</v>
      </c>
      <c r="C15" s="29"/>
      <c r="D15" s="29"/>
      <c r="E15" s="29"/>
      <c r="F15" s="29"/>
      <c r="G15" s="29"/>
      <c r="H15" s="29"/>
      <c r="I15" s="29"/>
      <c r="J15" s="29"/>
      <c r="K15" s="29"/>
      <c r="L15" s="29"/>
      <c r="M15" s="29"/>
      <c r="N15" s="29"/>
    </row>
    <row r="16" spans="1:16" x14ac:dyDescent="0.3">
      <c r="A16" s="30" t="s">
        <v>4</v>
      </c>
      <c r="B16" s="33" t="s">
        <v>69</v>
      </c>
      <c r="C16" s="29"/>
      <c r="D16" s="29"/>
      <c r="E16" s="29"/>
      <c r="F16" s="29"/>
      <c r="G16" s="29"/>
      <c r="H16" s="29"/>
      <c r="I16" s="29"/>
      <c r="J16" s="29"/>
      <c r="K16" s="29"/>
      <c r="L16" s="29"/>
      <c r="M16" s="29"/>
      <c r="N16" s="29"/>
    </row>
    <row r="17" spans="1:14" x14ac:dyDescent="0.3">
      <c r="A17" s="30" t="s">
        <v>4</v>
      </c>
      <c r="B17" s="29" t="s">
        <v>48</v>
      </c>
      <c r="C17" s="29"/>
      <c r="D17" s="29"/>
      <c r="E17" s="29"/>
      <c r="F17" s="29"/>
      <c r="G17" s="29"/>
      <c r="H17" s="29"/>
      <c r="I17" s="29"/>
      <c r="J17" s="29"/>
      <c r="K17" s="29"/>
      <c r="L17" s="29"/>
      <c r="M17" s="29"/>
      <c r="N17" s="29"/>
    </row>
    <row r="18" spans="1:14" x14ac:dyDescent="0.3">
      <c r="A18" s="32"/>
      <c r="B18" s="29"/>
      <c r="C18" s="29"/>
      <c r="D18" s="29"/>
      <c r="E18" s="29"/>
      <c r="F18" s="29"/>
      <c r="G18" s="29"/>
      <c r="H18" s="29"/>
      <c r="I18" s="29"/>
      <c r="J18" s="29"/>
      <c r="K18" s="29"/>
      <c r="L18" s="29"/>
      <c r="M18" s="29"/>
      <c r="N18" s="29"/>
    </row>
    <row r="19" spans="1:14" x14ac:dyDescent="0.3">
      <c r="A19" s="33" t="s">
        <v>1</v>
      </c>
      <c r="B19" s="29"/>
      <c r="C19" s="29"/>
      <c r="D19" s="29"/>
      <c r="E19" s="29"/>
      <c r="F19" s="29"/>
      <c r="G19" s="29"/>
      <c r="H19" s="29"/>
      <c r="I19" s="29"/>
      <c r="J19" s="29"/>
      <c r="K19" s="29"/>
      <c r="L19" s="29"/>
      <c r="M19" s="29"/>
      <c r="N19" s="29"/>
    </row>
    <row r="20" spans="1:14" x14ac:dyDescent="0.3">
      <c r="A20" s="30" t="s">
        <v>68</v>
      </c>
      <c r="B20" s="29"/>
      <c r="C20" s="29"/>
      <c r="D20" s="29"/>
      <c r="E20" s="29"/>
      <c r="F20" s="29"/>
      <c r="G20" s="29"/>
      <c r="H20" s="29"/>
      <c r="I20" s="29"/>
      <c r="J20" s="29"/>
      <c r="K20" s="29"/>
      <c r="L20" s="29"/>
      <c r="M20" s="29"/>
      <c r="N20" s="29"/>
    </row>
    <row r="21" spans="1:14" x14ac:dyDescent="0.3">
      <c r="A21" s="33" t="s">
        <v>8</v>
      </c>
      <c r="B21" s="29"/>
      <c r="C21" s="29"/>
      <c r="D21" s="29"/>
      <c r="E21" s="29"/>
      <c r="F21" s="29"/>
      <c r="G21" s="29"/>
      <c r="H21" s="29"/>
      <c r="I21" s="29"/>
      <c r="J21" s="29"/>
      <c r="K21" s="29"/>
      <c r="L21" s="29"/>
      <c r="M21" s="29"/>
      <c r="N21" s="29"/>
    </row>
    <row r="22" spans="1:14" x14ac:dyDescent="0.3">
      <c r="A22" s="29" t="s">
        <v>67</v>
      </c>
      <c r="B22" s="29"/>
      <c r="C22" s="29"/>
      <c r="D22" s="29"/>
      <c r="E22" s="29"/>
      <c r="F22" s="29"/>
      <c r="G22" s="29"/>
      <c r="H22" s="29"/>
      <c r="I22" s="29"/>
      <c r="J22" s="29"/>
      <c r="K22" s="29"/>
      <c r="L22" s="29"/>
      <c r="M22" s="29"/>
      <c r="N22" s="29"/>
    </row>
    <row r="23" spans="1:14" x14ac:dyDescent="0.3">
      <c r="A23" s="29" t="s">
        <v>66</v>
      </c>
      <c r="B23" s="29"/>
      <c r="C23" s="29"/>
      <c r="D23" s="29"/>
      <c r="E23" s="29"/>
      <c r="F23" s="29"/>
      <c r="G23" s="29"/>
      <c r="H23" s="29"/>
      <c r="I23" s="29"/>
      <c r="J23" s="29"/>
      <c r="K23" s="29"/>
      <c r="L23" s="29"/>
      <c r="M23" s="29"/>
      <c r="N23" s="2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6F23F-D1B9-4FCA-9802-727A61A43CC8}">
  <dimension ref="A1"/>
  <sheetViews>
    <sheetView zoomScaleNormal="100" workbookViewId="0"/>
  </sheetViews>
  <sheetFormatPr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BD452-AF0A-4FB0-8D8A-24D14367974D}">
  <dimension ref="A1"/>
  <sheetViews>
    <sheetView workbookViewId="0"/>
  </sheetViews>
  <sheetFormatPr defaultRowHeight="14.4" x14ac:dyDescent="0.3"/>
  <sheetData/>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99381-C4F1-4300-8303-EBE635369E41}">
  <dimension ref="A1"/>
  <sheetViews>
    <sheetView workbookViewId="0"/>
  </sheetViews>
  <sheetFormatPr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3073A-9DC8-459C-93EF-774D2BCEDE01}">
  <dimension ref="A1"/>
  <sheetViews>
    <sheetView workbookViewId="0"/>
  </sheetViews>
  <sheetFormatPr defaultRowHeight="14.4" x14ac:dyDescent="0.3"/>
  <sheetData/>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CB3B6-9F62-4132-8B86-D4C5BA53786B}">
  <dimension ref="B2:C5"/>
  <sheetViews>
    <sheetView zoomScaleNormal="100" workbookViewId="0"/>
  </sheetViews>
  <sheetFormatPr defaultRowHeight="14.4" x14ac:dyDescent="0.3"/>
  <cols>
    <col min="1" max="1" width="5" customWidth="1"/>
  </cols>
  <sheetData>
    <row r="2" spans="2:3" x14ac:dyDescent="0.3">
      <c r="B2" s="34" t="s">
        <v>58</v>
      </c>
      <c r="C2" s="8">
        <v>5</v>
      </c>
    </row>
    <row r="3" spans="2:3" x14ac:dyDescent="0.3">
      <c r="B3" s="11" t="s">
        <v>55</v>
      </c>
      <c r="C3" s="8">
        <v>1000</v>
      </c>
    </row>
    <row r="4" spans="2:3" x14ac:dyDescent="0.3">
      <c r="B4" s="34" t="s">
        <v>59</v>
      </c>
      <c r="C4" s="9">
        <v>0.2</v>
      </c>
    </row>
    <row r="5" spans="2:3" x14ac:dyDescent="0.3">
      <c r="B5" s="11" t="s">
        <v>60</v>
      </c>
      <c r="C5" s="8">
        <v>1000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87614-ADBE-4484-BDA9-1556943FB5DC}">
  <dimension ref="A1"/>
  <sheetViews>
    <sheetView zoomScaleNormal="100" workbookViewId="0"/>
  </sheetViews>
  <sheetFormatPr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54287-2AE1-429D-B903-2A03B660D2AD}">
  <dimension ref="B1"/>
  <sheetViews>
    <sheetView zoomScaleNormal="100" workbookViewId="0"/>
  </sheetViews>
  <sheetFormatPr defaultRowHeight="14.4" x14ac:dyDescent="0.3"/>
  <cols>
    <col min="2" max="2" width="8.77734375" style="36"/>
  </cols>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C17A4-633F-4B9E-8CE5-7B5819C318D3}">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101DC-C1D9-47DB-BC33-3FB366893489}">
  <dimension ref="A1:N24"/>
  <sheetViews>
    <sheetView showGridLines="0" tabSelected="1" zoomScaleNormal="100" workbookViewId="0">
      <selection activeCell="E22" sqref="E22"/>
    </sheetView>
  </sheetViews>
  <sheetFormatPr defaultRowHeight="14.4" x14ac:dyDescent="0.3"/>
  <cols>
    <col min="1" max="1" width="3.6640625" customWidth="1"/>
    <col min="2" max="2" width="34.44140625" customWidth="1"/>
    <col min="3" max="3" width="21.44140625" customWidth="1"/>
    <col min="4" max="4" width="38.88671875" customWidth="1"/>
    <col min="7" max="7" width="10.88671875" customWidth="1"/>
  </cols>
  <sheetData>
    <row r="1" spans="1:14" ht="25.8" x14ac:dyDescent="0.3">
      <c r="A1" s="26" t="str">
        <f>Instructions!A1</f>
        <v>Subject CM2: Mock Exam 2 Paper B</v>
      </c>
    </row>
    <row r="2" spans="1:14" ht="16.2" customHeight="1" x14ac:dyDescent="0.3">
      <c r="A2" s="26"/>
      <c r="B2" s="1"/>
      <c r="C2" s="1"/>
      <c r="D2" s="1"/>
      <c r="E2" s="1"/>
      <c r="F2" s="1"/>
      <c r="G2" s="1"/>
      <c r="H2" s="1"/>
      <c r="I2" s="1"/>
      <c r="J2" s="1"/>
      <c r="K2" s="1"/>
      <c r="L2" s="1"/>
      <c r="M2" s="1"/>
      <c r="N2" s="1"/>
    </row>
    <row r="3" spans="1:14" ht="23.4" x14ac:dyDescent="0.3">
      <c r="A3" s="27" t="str">
        <f>Instructions!A3</f>
        <v>2024 Examinations</v>
      </c>
    </row>
    <row r="5" spans="1:14" x14ac:dyDescent="0.3">
      <c r="D5" s="3" t="s">
        <v>62</v>
      </c>
      <c r="E5" s="5"/>
      <c r="F5" s="6"/>
    </row>
    <row r="7" spans="1:14" x14ac:dyDescent="0.3">
      <c r="B7" t="s">
        <v>72</v>
      </c>
      <c r="D7" s="3" t="s">
        <v>3</v>
      </c>
    </row>
    <row r="8" spans="1:14" x14ac:dyDescent="0.3">
      <c r="D8" s="3" t="s">
        <v>46</v>
      </c>
      <c r="E8" s="5"/>
      <c r="F8" s="6"/>
    </row>
    <row r="9" spans="1:14" x14ac:dyDescent="0.3">
      <c r="D9" s="2"/>
    </row>
    <row r="10" spans="1:14" x14ac:dyDescent="0.3">
      <c r="D10" s="44" t="s">
        <v>64</v>
      </c>
    </row>
    <row r="11" spans="1:14" x14ac:dyDescent="0.3">
      <c r="D11" s="37"/>
      <c r="E11" s="38"/>
      <c r="F11" s="39"/>
    </row>
    <row r="12" spans="1:14" x14ac:dyDescent="0.3">
      <c r="D12" s="2"/>
    </row>
    <row r="13" spans="1:14" x14ac:dyDescent="0.3">
      <c r="D13" s="3" t="s">
        <v>65</v>
      </c>
    </row>
    <row r="14" spans="1:14" x14ac:dyDescent="0.3">
      <c r="D14" s="3"/>
    </row>
    <row r="15" spans="1:14" x14ac:dyDescent="0.3">
      <c r="D15" s="2" t="s">
        <v>6</v>
      </c>
      <c r="E15" s="3"/>
      <c r="F15" s="3"/>
      <c r="G15" s="3"/>
      <c r="H15" s="3"/>
    </row>
    <row r="16" spans="1:14" x14ac:dyDescent="0.3">
      <c r="D16" s="3" t="s">
        <v>7</v>
      </c>
    </row>
    <row r="17" spans="1:4" x14ac:dyDescent="0.3">
      <c r="D17" s="3"/>
    </row>
    <row r="18" spans="1:4" x14ac:dyDescent="0.3">
      <c r="A18" s="4" t="s">
        <v>51</v>
      </c>
    </row>
    <row r="19" spans="1:4" x14ac:dyDescent="0.3">
      <c r="B19" s="43" t="s">
        <v>74</v>
      </c>
    </row>
    <row r="20" spans="1:4" x14ac:dyDescent="0.3">
      <c r="B20" s="43" t="s">
        <v>2</v>
      </c>
    </row>
    <row r="21" spans="1:4" x14ac:dyDescent="0.3">
      <c r="B21" s="43" t="s">
        <v>63</v>
      </c>
    </row>
    <row r="22" spans="1:4" x14ac:dyDescent="0.3">
      <c r="B22" s="3" t="s">
        <v>73</v>
      </c>
    </row>
    <row r="23" spans="1:4" x14ac:dyDescent="0.3">
      <c r="B23" s="3" t="s">
        <v>75</v>
      </c>
    </row>
    <row r="24" spans="1:4" x14ac:dyDescent="0.3">
      <c r="B24" s="3" t="s">
        <v>61</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ltText="latest version">
                <anchor moveWithCells="1">
                  <from>
                    <xdr:col>0</xdr:col>
                    <xdr:colOff>0</xdr:colOff>
                    <xdr:row>17</xdr:row>
                    <xdr:rowOff>160020</xdr:rowOff>
                  </from>
                  <to>
                    <xdr:col>0</xdr:col>
                    <xdr:colOff>236220</xdr:colOff>
                    <xdr:row>19</xdr:row>
                    <xdr:rowOff>22860</xdr:rowOff>
                  </to>
                </anchor>
              </controlPr>
            </control>
          </mc:Choice>
        </mc:AlternateContent>
        <mc:AlternateContent xmlns:mc="http://schemas.openxmlformats.org/markup-compatibility/2006">
          <mc:Choice Requires="x14">
            <control shapeId="5123" r:id="rId5" name="Check Box 3">
              <controlPr defaultSize="0" autoFill="0" autoLine="0" autoPict="0" altText="latest version">
                <anchor moveWithCells="1">
                  <from>
                    <xdr:col>0</xdr:col>
                    <xdr:colOff>0</xdr:colOff>
                    <xdr:row>18</xdr:row>
                    <xdr:rowOff>175260</xdr:rowOff>
                  </from>
                  <to>
                    <xdr:col>0</xdr:col>
                    <xdr:colOff>236220</xdr:colOff>
                    <xdr:row>20</xdr:row>
                    <xdr:rowOff>30480</xdr:rowOff>
                  </to>
                </anchor>
              </controlPr>
            </control>
          </mc:Choice>
        </mc:AlternateContent>
        <mc:AlternateContent xmlns:mc="http://schemas.openxmlformats.org/markup-compatibility/2006">
          <mc:Choice Requires="x14">
            <control shapeId="5124" r:id="rId6" name="Check Box 4">
              <controlPr defaultSize="0" autoFill="0" autoLine="0" autoPict="0" altText="latest version">
                <anchor moveWithCells="1">
                  <from>
                    <xdr:col>0</xdr:col>
                    <xdr:colOff>0</xdr:colOff>
                    <xdr:row>19</xdr:row>
                    <xdr:rowOff>0</xdr:rowOff>
                  </from>
                  <to>
                    <xdr:col>0</xdr:col>
                    <xdr:colOff>236220</xdr:colOff>
                    <xdr:row>20</xdr:row>
                    <xdr:rowOff>38100</xdr:rowOff>
                  </to>
                </anchor>
              </controlPr>
            </control>
          </mc:Choice>
        </mc:AlternateContent>
        <mc:AlternateContent xmlns:mc="http://schemas.openxmlformats.org/markup-compatibility/2006">
          <mc:Choice Requires="x14">
            <control shapeId="5125" r:id="rId7" name="Check Box 5">
              <controlPr defaultSize="0" autoFill="0" autoLine="0" autoPict="0" altText="latest version">
                <anchor moveWithCells="1">
                  <from>
                    <xdr:col>0</xdr:col>
                    <xdr:colOff>0</xdr:colOff>
                    <xdr:row>20</xdr:row>
                    <xdr:rowOff>175260</xdr:rowOff>
                  </from>
                  <to>
                    <xdr:col>0</xdr:col>
                    <xdr:colOff>236220</xdr:colOff>
                    <xdr:row>22</xdr:row>
                    <xdr:rowOff>30480</xdr:rowOff>
                  </to>
                </anchor>
              </controlPr>
            </control>
          </mc:Choice>
        </mc:AlternateContent>
        <mc:AlternateContent xmlns:mc="http://schemas.openxmlformats.org/markup-compatibility/2006">
          <mc:Choice Requires="x14">
            <control shapeId="5126" r:id="rId8" name="Check Box 6">
              <controlPr defaultSize="0" autoFill="0" autoLine="0" autoPict="0" altText="latest version">
                <anchor moveWithCells="1">
                  <from>
                    <xdr:col>0</xdr:col>
                    <xdr:colOff>0</xdr:colOff>
                    <xdr:row>19</xdr:row>
                    <xdr:rowOff>160020</xdr:rowOff>
                  </from>
                  <to>
                    <xdr:col>0</xdr:col>
                    <xdr:colOff>236220</xdr:colOff>
                    <xdr:row>21</xdr:row>
                    <xdr:rowOff>22860</xdr:rowOff>
                  </to>
                </anchor>
              </controlPr>
            </control>
          </mc:Choice>
        </mc:AlternateContent>
        <mc:AlternateContent xmlns:mc="http://schemas.openxmlformats.org/markup-compatibility/2006">
          <mc:Choice Requires="x14">
            <control shapeId="5127" r:id="rId9" name="Check Box 7">
              <controlPr defaultSize="0" autoFill="0" autoLine="0" autoPict="0" altText="latest version">
                <anchor moveWithCells="1">
                  <from>
                    <xdr:col>0</xdr:col>
                    <xdr:colOff>0</xdr:colOff>
                    <xdr:row>22</xdr:row>
                    <xdr:rowOff>0</xdr:rowOff>
                  </from>
                  <to>
                    <xdr:col>0</xdr:col>
                    <xdr:colOff>236220</xdr:colOff>
                    <xdr:row>23</xdr:row>
                    <xdr:rowOff>45720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4</xdr:col>
                    <xdr:colOff>99060</xdr:colOff>
                    <xdr:row>3</xdr:row>
                    <xdr:rowOff>175260</xdr:rowOff>
                  </from>
                  <to>
                    <xdr:col>4</xdr:col>
                    <xdr:colOff>426720</xdr:colOff>
                    <xdr:row>5</xdr:row>
                    <xdr:rowOff>7620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5</xdr:col>
                    <xdr:colOff>99060</xdr:colOff>
                    <xdr:row>3</xdr:row>
                    <xdr:rowOff>175260</xdr:rowOff>
                  </from>
                  <to>
                    <xdr:col>5</xdr:col>
                    <xdr:colOff>419100</xdr:colOff>
                    <xdr:row>5</xdr:row>
                    <xdr:rowOff>7620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4</xdr:col>
                    <xdr:colOff>99060</xdr:colOff>
                    <xdr:row>6</xdr:row>
                    <xdr:rowOff>175260</xdr:rowOff>
                  </from>
                  <to>
                    <xdr:col>4</xdr:col>
                    <xdr:colOff>426720</xdr:colOff>
                    <xdr:row>8</xdr:row>
                    <xdr:rowOff>7620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5</xdr:col>
                    <xdr:colOff>99060</xdr:colOff>
                    <xdr:row>6</xdr:row>
                    <xdr:rowOff>175260</xdr:rowOff>
                  </from>
                  <to>
                    <xdr:col>5</xdr:col>
                    <xdr:colOff>419100</xdr:colOff>
                    <xdr:row>8</xdr:row>
                    <xdr:rowOff>7620</xdr:rowOff>
                  </to>
                </anchor>
              </controlPr>
            </control>
          </mc:Choice>
        </mc:AlternateContent>
        <mc:AlternateContent xmlns:mc="http://schemas.openxmlformats.org/markup-compatibility/2006">
          <mc:Choice Requires="x14">
            <control shapeId="5132" r:id="rId14" name="Check Box 12">
              <controlPr defaultSize="0" autoFill="0" autoLine="0" autoPict="0" altText="latest version">
                <anchor moveWithCells="1">
                  <from>
                    <xdr:col>0</xdr:col>
                    <xdr:colOff>0</xdr:colOff>
                    <xdr:row>23</xdr:row>
                    <xdr:rowOff>0</xdr:rowOff>
                  </from>
                  <to>
                    <xdr:col>0</xdr:col>
                    <xdr:colOff>236220</xdr:colOff>
                    <xdr:row>24</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G20"/>
  <sheetViews>
    <sheetView workbookViewId="0"/>
  </sheetViews>
  <sheetFormatPr defaultRowHeight="14.4" x14ac:dyDescent="0.3"/>
  <cols>
    <col min="1" max="1" width="5" customWidth="1"/>
    <col min="2" max="2" width="22.21875" bestFit="1" customWidth="1"/>
    <col min="3" max="5" width="9.21875" customWidth="1"/>
    <col min="6" max="6" width="16.21875" customWidth="1"/>
    <col min="7" max="7" width="10.77734375" customWidth="1"/>
    <col min="8" max="8" width="10" bestFit="1" customWidth="1"/>
  </cols>
  <sheetData>
    <row r="2" spans="2:7" x14ac:dyDescent="0.3">
      <c r="B2" s="7" t="s">
        <v>9</v>
      </c>
      <c r="C2" s="7"/>
      <c r="D2" s="7"/>
      <c r="F2" s="7" t="s">
        <v>10</v>
      </c>
      <c r="G2" s="7"/>
    </row>
    <row r="4" spans="2:7" ht="15.6" x14ac:dyDescent="0.35">
      <c r="B4" t="s">
        <v>11</v>
      </c>
      <c r="C4" s="8">
        <v>110</v>
      </c>
      <c r="D4" s="18" t="s">
        <v>12</v>
      </c>
      <c r="F4" s="11" t="s">
        <v>36</v>
      </c>
      <c r="G4" s="15">
        <f>(LN(C9/Strike)+(Interest+Volatility^2/2)*Term)/(Volatility*SQRT(Term))</f>
        <v>2.0335882463495453E-2</v>
      </c>
    </row>
    <row r="5" spans="2:7" ht="15.6" x14ac:dyDescent="0.35">
      <c r="B5" t="s">
        <v>13</v>
      </c>
      <c r="C5" s="8">
        <v>2</v>
      </c>
      <c r="D5" s="18" t="s">
        <v>14</v>
      </c>
      <c r="F5" s="11" t="s">
        <v>37</v>
      </c>
      <c r="G5" s="15">
        <f>G4-Volatility*SQRT(Term)</f>
        <v>-0.33321750812977835</v>
      </c>
    </row>
    <row r="6" spans="2:7" x14ac:dyDescent="0.3">
      <c r="D6" s="18"/>
    </row>
    <row r="7" spans="2:7" ht="15.6" x14ac:dyDescent="0.35">
      <c r="B7" s="7" t="s">
        <v>15</v>
      </c>
      <c r="C7" s="7"/>
      <c r="D7" s="19"/>
      <c r="F7" s="16" t="s">
        <v>38</v>
      </c>
      <c r="G7" s="17">
        <f>_xlfn.NORM.S.DIST(G4,FALSE)</f>
        <v>0.398859798015195</v>
      </c>
    </row>
    <row r="8" spans="2:7" ht="15.6" x14ac:dyDescent="0.35">
      <c r="D8" s="18"/>
      <c r="F8" s="16" t="s">
        <v>39</v>
      </c>
      <c r="G8" s="17">
        <f>_xlfn.NORM.S.DIST(G5,FALSE)</f>
        <v>0.37739779560583153</v>
      </c>
    </row>
    <row r="9" spans="2:7" ht="15.6" x14ac:dyDescent="0.35">
      <c r="B9" t="s">
        <v>16</v>
      </c>
      <c r="C9" s="8">
        <v>100</v>
      </c>
      <c r="D9" s="18" t="s">
        <v>12</v>
      </c>
      <c r="F9" s="16" t="s">
        <v>40</v>
      </c>
      <c r="G9" s="17">
        <f>_xlfn.NORM.S.DIST(G4,TRUE)</f>
        <v>0.50811228418346954</v>
      </c>
    </row>
    <row r="10" spans="2:7" ht="15.6" x14ac:dyDescent="0.35">
      <c r="B10" t="s">
        <v>17</v>
      </c>
      <c r="C10" s="9">
        <v>0.02</v>
      </c>
      <c r="D10" s="18" t="s">
        <v>18</v>
      </c>
      <c r="F10" s="16" t="s">
        <v>41</v>
      </c>
      <c r="G10" s="17">
        <f>_xlfn.NORM.S.DIST(G5,TRUE)</f>
        <v>0.36948505151463856</v>
      </c>
    </row>
    <row r="11" spans="2:7" x14ac:dyDescent="0.3">
      <c r="B11" t="s">
        <v>19</v>
      </c>
      <c r="C11" s="10">
        <v>0.25</v>
      </c>
      <c r="D11" s="18" t="s">
        <v>18</v>
      </c>
    </row>
    <row r="12" spans="2:7" ht="15.6" x14ac:dyDescent="0.35">
      <c r="F12" s="16" t="s">
        <v>42</v>
      </c>
      <c r="G12" s="17">
        <f>1-G9</f>
        <v>0.49188771581653046</v>
      </c>
    </row>
    <row r="13" spans="2:7" ht="15.6" x14ac:dyDescent="0.35">
      <c r="B13" s="7" t="s">
        <v>20</v>
      </c>
      <c r="C13" s="7"/>
      <c r="D13" s="7"/>
      <c r="F13" s="16" t="s">
        <v>43</v>
      </c>
      <c r="G13" s="17">
        <f>1-G10</f>
        <v>0.63051494848536138</v>
      </c>
    </row>
    <row r="15" spans="2:7" x14ac:dyDescent="0.3">
      <c r="C15" s="12" t="s">
        <v>22</v>
      </c>
      <c r="D15" s="12" t="s">
        <v>23</v>
      </c>
      <c r="F15" s="11" t="s">
        <v>21</v>
      </c>
      <c r="G15" s="15">
        <f>EXP(-Interest*Term)</f>
        <v>0.96078943915232318</v>
      </c>
    </row>
    <row r="16" spans="2:7" x14ac:dyDescent="0.3">
      <c r="B16" s="11" t="s">
        <v>24</v>
      </c>
      <c r="C16" s="13">
        <f>C9*G9-Strike*Discount*G10</f>
        <v>11.761521522156109</v>
      </c>
      <c r="D16" s="13">
        <f>Strike*Discount*G13-C9*G12</f>
        <v>17.448359828911649</v>
      </c>
    </row>
    <row r="17" spans="2:4" x14ac:dyDescent="0.3">
      <c r="B17" s="11" t="s">
        <v>25</v>
      </c>
      <c r="C17" s="14">
        <f>G9</f>
        <v>0.50811228418346954</v>
      </c>
      <c r="D17" s="14">
        <f>C17-1</f>
        <v>-0.49188771581653046</v>
      </c>
    </row>
    <row r="18" spans="2:4" x14ac:dyDescent="0.3">
      <c r="B18" s="11" t="s">
        <v>26</v>
      </c>
      <c r="C18" s="20">
        <f>G7/C9/Volatility/SQRT(Term)</f>
        <v>1.1281458716769641E-2</v>
      </c>
      <c r="D18" s="20">
        <f>C18</f>
        <v>1.1281458716769641E-2</v>
      </c>
    </row>
    <row r="19" spans="2:4" x14ac:dyDescent="0.3">
      <c r="B19" s="11" t="s">
        <v>27</v>
      </c>
      <c r="C19" s="20">
        <f>C9*G7*SQRT(Term)</f>
        <v>56.407293583848208</v>
      </c>
      <c r="D19" s="20">
        <f>C19</f>
        <v>56.407293583848208</v>
      </c>
    </row>
    <row r="20" spans="2:4" x14ac:dyDescent="0.3">
      <c r="B20" s="11" t="s">
        <v>28</v>
      </c>
      <c r="C20" s="20">
        <f>C19*G4*G5/Volatility</f>
        <v>-1.5289246745062945</v>
      </c>
      <c r="D20" s="20">
        <f>C20</f>
        <v>-1.5289246745062945</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H8"/>
  <sheetViews>
    <sheetView workbookViewId="0"/>
  </sheetViews>
  <sheetFormatPr defaultRowHeight="14.4" x14ac:dyDescent="0.3"/>
  <cols>
    <col min="1" max="1" width="5" customWidth="1"/>
  </cols>
  <sheetData>
    <row r="2" spans="2:8" ht="28.8" x14ac:dyDescent="0.3">
      <c r="B2" s="21" t="s">
        <v>29</v>
      </c>
      <c r="C2" s="21" t="s">
        <v>30</v>
      </c>
      <c r="D2" s="21" t="s">
        <v>31</v>
      </c>
      <c r="E2" s="21" t="s">
        <v>13</v>
      </c>
      <c r="F2" s="21" t="s">
        <v>32</v>
      </c>
      <c r="G2" s="21" t="s">
        <v>33</v>
      </c>
      <c r="H2" s="21" t="s">
        <v>25</v>
      </c>
    </row>
    <row r="3" spans="2:8" x14ac:dyDescent="0.3">
      <c r="B3" s="21">
        <v>1</v>
      </c>
      <c r="C3" s="21" t="s">
        <v>22</v>
      </c>
      <c r="D3" s="21">
        <v>90</v>
      </c>
      <c r="E3" s="21" t="s">
        <v>34</v>
      </c>
      <c r="F3" s="22">
        <v>0.2</v>
      </c>
      <c r="G3" s="24"/>
      <c r="H3" s="24"/>
    </row>
    <row r="4" spans="2:8" x14ac:dyDescent="0.3">
      <c r="B4" s="21">
        <v>2</v>
      </c>
      <c r="C4" s="21" t="s">
        <v>22</v>
      </c>
      <c r="D4" s="21">
        <v>110</v>
      </c>
      <c r="E4" s="21" t="s">
        <v>34</v>
      </c>
      <c r="F4" s="22">
        <v>0.2</v>
      </c>
      <c r="G4" s="24"/>
      <c r="H4" s="24"/>
    </row>
    <row r="5" spans="2:8" x14ac:dyDescent="0.3">
      <c r="B5" s="21">
        <v>3</v>
      </c>
      <c r="C5" s="21" t="s">
        <v>22</v>
      </c>
      <c r="D5" s="21">
        <v>110</v>
      </c>
      <c r="E5" s="21" t="s">
        <v>35</v>
      </c>
      <c r="F5" s="22">
        <v>0.2</v>
      </c>
      <c r="G5" s="24"/>
      <c r="H5" s="24"/>
    </row>
    <row r="6" spans="2:8" x14ac:dyDescent="0.3">
      <c r="B6" s="21">
        <v>4</v>
      </c>
      <c r="C6" s="21" t="s">
        <v>23</v>
      </c>
      <c r="D6" s="21">
        <v>90</v>
      </c>
      <c r="E6" s="21" t="s">
        <v>34</v>
      </c>
      <c r="F6" s="22">
        <v>0.2</v>
      </c>
      <c r="G6" s="24"/>
      <c r="H6" s="24"/>
    </row>
    <row r="7" spans="2:8" x14ac:dyDescent="0.3">
      <c r="B7" s="21">
        <v>5</v>
      </c>
      <c r="C7" s="21" t="s">
        <v>23</v>
      </c>
      <c r="D7" s="21">
        <v>110</v>
      </c>
      <c r="E7" s="21" t="s">
        <v>35</v>
      </c>
      <c r="F7" s="25"/>
      <c r="G7" s="21">
        <v>18</v>
      </c>
      <c r="H7" s="21">
        <v>-0.49</v>
      </c>
    </row>
    <row r="8" spans="2:8" x14ac:dyDescent="0.3">
      <c r="B8" s="21">
        <v>6</v>
      </c>
      <c r="C8" s="21" t="s">
        <v>23</v>
      </c>
      <c r="D8" s="21">
        <v>80</v>
      </c>
      <c r="E8" s="23"/>
      <c r="F8" s="22">
        <v>0.25</v>
      </c>
      <c r="G8" s="21">
        <v>5</v>
      </c>
      <c r="H8" s="21">
        <v>-0.19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
  <sheetViews>
    <sheetView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7121B-9572-4B25-9D65-61FDE8080985}">
  <dimension ref="B2:C6"/>
  <sheetViews>
    <sheetView workbookViewId="0"/>
  </sheetViews>
  <sheetFormatPr defaultRowHeight="14.4" x14ac:dyDescent="0.3"/>
  <cols>
    <col min="1" max="1" width="5" customWidth="1"/>
  </cols>
  <sheetData>
    <row r="2" spans="2:3" ht="15.6" x14ac:dyDescent="0.35">
      <c r="B2" s="11" t="s">
        <v>53</v>
      </c>
      <c r="C2" s="9">
        <v>0.02</v>
      </c>
    </row>
    <row r="3" spans="2:3" x14ac:dyDescent="0.3">
      <c r="B3" s="34" t="s">
        <v>54</v>
      </c>
      <c r="C3" s="35">
        <v>0.2</v>
      </c>
    </row>
    <row r="4" spans="2:3" x14ac:dyDescent="0.3">
      <c r="B4" s="34" t="s">
        <v>55</v>
      </c>
      <c r="C4" s="9">
        <v>0.05</v>
      </c>
    </row>
    <row r="5" spans="2:3" x14ac:dyDescent="0.3">
      <c r="B5" s="34" t="s">
        <v>56</v>
      </c>
      <c r="C5" s="35">
        <v>0.01</v>
      </c>
    </row>
    <row r="6" spans="2:3" x14ac:dyDescent="0.3">
      <c r="B6" s="11" t="s">
        <v>57</v>
      </c>
      <c r="C6" s="8">
        <v>0.02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7e82283-17b9-4d2e-a750-27f219094220">
      <Terms xmlns="http://schemas.microsoft.com/office/infopath/2007/PartnerControls"/>
    </lcf76f155ced4ddcb4097134ff3c332f>
    <TaxCatchAll xmlns="724395a5-9866-4f6b-88f5-95467eafe09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D9F350256FC04C9EF19E11D9C59124" ma:contentTypeVersion="15" ma:contentTypeDescription="Create a new document." ma:contentTypeScope="" ma:versionID="7bd887331dd6b7aa1618687ee944d2c6">
  <xsd:schema xmlns:xsd="http://www.w3.org/2001/XMLSchema" xmlns:xs="http://www.w3.org/2001/XMLSchema" xmlns:p="http://schemas.microsoft.com/office/2006/metadata/properties" xmlns:ns2="a7e82283-17b9-4d2e-a750-27f219094220" xmlns:ns3="724395a5-9866-4f6b-88f5-95467eafe09f" targetNamespace="http://schemas.microsoft.com/office/2006/metadata/properties" ma:root="true" ma:fieldsID="1098d92ce74fc1313476b4fbec324641" ns2:_="" ns3:_="">
    <xsd:import namespace="a7e82283-17b9-4d2e-a750-27f219094220"/>
    <xsd:import namespace="724395a5-9866-4f6b-88f5-95467eafe0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82283-17b9-4d2e-a750-27f219094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2764dbc-7309-45b3-8ffb-b5aa3fc55a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4395a5-9866-4f6b-88f5-95467eafe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c3e70e-9e06-41d9-9fa0-227894058239}" ma:internalName="TaxCatchAll" ma:showField="CatchAllData" ma:web="724395a5-9866-4f6b-88f5-95467eafe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151D91-F7AC-44D9-9078-88F5570DF2A0}">
  <ds:schemaRefs>
    <ds:schemaRef ds:uri="http://schemas.microsoft.com/sharepoint/v3/contenttype/forms"/>
  </ds:schemaRefs>
</ds:datastoreItem>
</file>

<file path=customXml/itemProps2.xml><?xml version="1.0" encoding="utf-8"?>
<ds:datastoreItem xmlns:ds="http://schemas.openxmlformats.org/officeDocument/2006/customXml" ds:itemID="{16DA6BEB-7B0E-4AD2-B2A2-94E7A1C50568}">
  <ds:schemaRefs>
    <ds:schemaRef ds:uri="http://purl.org/dc/dcmitype/"/>
    <ds:schemaRef ds:uri="http://schemas.openxmlformats.org/package/2006/metadata/core-properties"/>
    <ds:schemaRef ds:uri="http://schemas.microsoft.com/office/2006/documentManagement/types"/>
    <ds:schemaRef ds:uri="051538e9-c694-450b-9056-83c8e7b681d1"/>
    <ds:schemaRef ds:uri="http://schemas.microsoft.com/office/infopath/2007/PartnerControls"/>
    <ds:schemaRef ds:uri="80348ba6-adcc-40fb-8576-6b95a36a3021"/>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2A4CD23F-B8DD-4A4C-B300-360564FB1C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Instructions</vt:lpstr>
      <vt:lpstr>Details</vt:lpstr>
      <vt:lpstr>Q1 Inputs</vt:lpstr>
      <vt:lpstr>Q1 (i)</vt:lpstr>
      <vt:lpstr>Q1 (ii)</vt:lpstr>
      <vt:lpstr>Q1 (iii)</vt:lpstr>
      <vt:lpstr>Q1 (iv)</vt:lpstr>
      <vt:lpstr>Q1 (v)</vt:lpstr>
      <vt:lpstr>Q2 Inputs</vt:lpstr>
      <vt:lpstr>Q2 (i)</vt:lpstr>
      <vt:lpstr>Q2 (ii)</vt:lpstr>
      <vt:lpstr>Q2 (iii)</vt:lpstr>
      <vt:lpstr>Q2 (iv)</vt:lpstr>
      <vt:lpstr>Q3 Inputs</vt:lpstr>
      <vt:lpstr>Q3 (i)</vt:lpstr>
      <vt:lpstr>Q3 (ii)</vt:lpstr>
      <vt:lpstr>Q3 (iii)</vt:lpstr>
      <vt:lpstr>alpha</vt:lpstr>
      <vt:lpstr>Discount</vt:lpstr>
      <vt:lpstr>dt</vt:lpstr>
      <vt:lpstr>Interest</vt:lpstr>
      <vt:lpstr>lambda</vt:lpstr>
      <vt:lpstr>m</vt:lpstr>
      <vt:lpstr>mu</vt:lpstr>
      <vt:lpstr>r0</vt:lpstr>
      <vt:lpstr>sigma</vt:lpstr>
      <vt:lpstr>Strike</vt:lpstr>
      <vt:lpstr>Term</vt:lpstr>
      <vt:lpstr>theta</vt:lpstr>
      <vt:lpstr>u</vt:lpstr>
      <vt:lpstr>Volatility</vt:lpstr>
    </vt:vector>
  </TitlesOfParts>
  <Company>Apollo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Apollo Group User</dc:creator>
  <cp:lastModifiedBy>John Potter</cp:lastModifiedBy>
  <dcterms:created xsi:type="dcterms:W3CDTF">2018-07-23T14:10:23Z</dcterms:created>
  <dcterms:modified xsi:type="dcterms:W3CDTF">2023-12-05T20:13:15Z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0x010100BDC43C60E4A30943911717CC463D6A41</vt:lpwstr>
  </property>
  <property fmtid="{D5CDD505-2E9C-101B-9397-08002B2CF9AE}" pid="3" name="MediaServiceImageTags">
    <vt:lpwstr/>
  </property>
</Properties>
</file>