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gland\OneDrive - BPP SERVICES LIMITED\CM1\Mini ASET\Paper B\"/>
    </mc:Choice>
  </mc:AlternateContent>
  <bookViews>
    <workbookView xWindow="-120" yWindow="-120" windowWidth="29040" windowHeight="15840"/>
  </bookViews>
  <sheets>
    <sheet name="Profit Test Assumptions" sheetId="8" r:id="rId1"/>
    <sheet name="Mortality" sheetId="1" r:id="rId2"/>
    <sheet name="i" sheetId="7" r:id="rId3"/>
    <sheet name="ii" sheetId="2" r:id="rId4"/>
    <sheet name="iii" sheetId="6" r:id="rId5"/>
    <sheet name="Answers" sheetId="5" r:id="rId6"/>
  </sheets>
  <definedNames>
    <definedName name="Claim_expense">'Profit Test Assumptions'!$B$20</definedName>
    <definedName name="Initial_commission">'Profit Test Assumptions'!$B$17</definedName>
    <definedName name="Initial_expense">'Profit Test Assumptions'!$B$14</definedName>
    <definedName name="Mortality">'Profit Test Assumptions'!$B$7</definedName>
    <definedName name="NUF_Interest_rate">'Profit Test Assumptions'!$B$5</definedName>
    <definedName name="Renewal_commission">'Profit Test Assumptions'!$B$18</definedName>
    <definedName name="Renewal_expense">'Profit Test Assumptions'!$B$15</definedName>
    <definedName name="Risk_discount_rate">'Profit Test Assumptions'!$B$22</definedName>
    <definedName name="solver_adj" localSheetId="4" hidden="1">iii!#REF!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iii!#REF!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3</definedName>
    <definedName name="solver_val" localSheetId="4" hidden="1">0.024581</definedName>
    <definedName name="Surrender_year_1">'Profit Test Assumptions'!$B$9</definedName>
    <definedName name="Surrender_year_2">'Profit Test Assumptions'!$B$10</definedName>
    <definedName name="Surrender_year_3_24">'Profit Test Assumptions'!$B$11</definedName>
    <definedName name="UF_Growth_Rate">'Profit Test Assumptions'!$B$4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2" l="1"/>
  <c r="F12" i="2"/>
  <c r="F11" i="2"/>
  <c r="F10" i="2"/>
  <c r="G10" i="2" s="1"/>
  <c r="F9" i="2"/>
  <c r="G9" i="2" s="1"/>
  <c r="F8" i="2"/>
  <c r="D14" i="2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C14" i="2"/>
  <c r="C15" i="2" l="1"/>
  <c r="G12" i="2"/>
  <c r="G11" i="2"/>
  <c r="G13" i="2"/>
  <c r="F14" i="2"/>
  <c r="G8" i="2"/>
  <c r="H8" i="2" s="1"/>
  <c r="C16" i="2" l="1"/>
  <c r="F15" i="2"/>
  <c r="G14" i="2"/>
  <c r="I8" i="2"/>
  <c r="G15" i="2" l="1"/>
  <c r="C17" i="2"/>
  <c r="F16" i="2"/>
  <c r="G16" i="2" s="1"/>
  <c r="J8" i="2"/>
  <c r="C18" i="2" l="1"/>
  <c r="F17" i="2"/>
  <c r="G17" i="2" s="1"/>
  <c r="E9" i="2"/>
  <c r="H9" i="2" l="1"/>
  <c r="I9" i="2" s="1"/>
  <c r="C19" i="2"/>
  <c r="F18" i="2"/>
  <c r="G18" i="2" s="1"/>
  <c r="J9" i="2" l="1"/>
  <c r="C20" i="2"/>
  <c r="F19" i="2"/>
  <c r="E10" i="2" l="1"/>
  <c r="H10" i="2" s="1"/>
  <c r="C21" i="2"/>
  <c r="F20" i="2"/>
  <c r="G20" i="2" s="1"/>
  <c r="G19" i="2"/>
  <c r="C22" i="2" l="1"/>
  <c r="F21" i="2"/>
  <c r="G21" i="2" s="1"/>
  <c r="I10" i="2"/>
  <c r="C23" i="2" l="1"/>
  <c r="F22" i="2"/>
  <c r="G22" i="2" s="1"/>
  <c r="J10" i="2"/>
  <c r="E11" i="2" s="1"/>
  <c r="H11" i="2" s="1"/>
  <c r="C24" i="2" l="1"/>
  <c r="F23" i="2"/>
  <c r="G23" i="2" s="1"/>
  <c r="I11" i="2"/>
  <c r="C25" i="2" l="1"/>
  <c r="F24" i="2"/>
  <c r="G24" i="2" s="1"/>
  <c r="J11" i="2"/>
  <c r="C26" i="2" l="1"/>
  <c r="F25" i="2"/>
  <c r="G25" i="2" s="1"/>
  <c r="E12" i="2"/>
  <c r="H12" i="2" s="1"/>
  <c r="C27" i="2" l="1"/>
  <c r="F26" i="2"/>
  <c r="G26" i="2" s="1"/>
  <c r="I12" i="2"/>
  <c r="C28" i="2" l="1"/>
  <c r="F27" i="2"/>
  <c r="G27" i="2" s="1"/>
  <c r="J12" i="2"/>
  <c r="C29" i="2" l="1"/>
  <c r="F28" i="2"/>
  <c r="G28" i="2" s="1"/>
  <c r="E13" i="2"/>
  <c r="H13" i="2" s="1"/>
  <c r="C30" i="2" l="1"/>
  <c r="F29" i="2"/>
  <c r="G29" i="2" s="1"/>
  <c r="I13" i="2"/>
  <c r="C31" i="2" l="1"/>
  <c r="F30" i="2"/>
  <c r="G30" i="2" s="1"/>
  <c r="J13" i="2"/>
  <c r="C32" i="2" l="1"/>
  <c r="F31" i="2"/>
  <c r="G31" i="2" s="1"/>
  <c r="E14" i="2"/>
  <c r="H14" i="2" s="1"/>
  <c r="F32" i="2" l="1"/>
  <c r="G32" i="2" s="1"/>
  <c r="I14" i="2" l="1"/>
  <c r="J14" i="2" l="1"/>
  <c r="E15" i="2" s="1"/>
  <c r="H15" i="2" l="1"/>
  <c r="I15" i="2" l="1"/>
  <c r="J15" i="2" s="1"/>
  <c r="E16" i="2" l="1"/>
  <c r="H16" i="2" s="1"/>
  <c r="I16" i="2" l="1"/>
  <c r="J16" i="2" l="1"/>
  <c r="E17" i="2" l="1"/>
  <c r="H17" i="2" l="1"/>
  <c r="I17" i="2" l="1"/>
  <c r="J17" i="2" l="1"/>
  <c r="E18" i="2" l="1"/>
  <c r="H18" i="2" l="1"/>
  <c r="I18" i="2" l="1"/>
  <c r="J18" i="2" l="1"/>
  <c r="E19" i="2" l="1"/>
  <c r="H19" i="2" l="1"/>
  <c r="I19" i="2" l="1"/>
  <c r="J19" i="2" l="1"/>
  <c r="E20" i="2" l="1"/>
  <c r="H20" i="2" l="1"/>
  <c r="I20" i="2" l="1"/>
  <c r="J20" i="2" l="1"/>
  <c r="E21" i="2" l="1"/>
  <c r="H21" i="2" l="1"/>
  <c r="I21" i="2" l="1"/>
  <c r="J21" i="2" l="1"/>
  <c r="E22" i="2" l="1"/>
  <c r="H22" i="2" l="1"/>
  <c r="I22" i="2" l="1"/>
  <c r="J22" i="2" l="1"/>
  <c r="E23" i="2" l="1"/>
  <c r="H23" i="2" l="1"/>
  <c r="I23" i="2" l="1"/>
  <c r="J23" i="2" s="1"/>
  <c r="E24" i="2" l="1"/>
  <c r="H24" i="2" l="1"/>
  <c r="I24" i="2" l="1"/>
  <c r="J24" i="2" s="1"/>
  <c r="E25" i="2" l="1"/>
  <c r="H25" i="2" l="1"/>
  <c r="I25" i="2" l="1"/>
  <c r="J25" i="2" s="1"/>
  <c r="E26" i="2" l="1"/>
  <c r="H26" i="2" l="1"/>
  <c r="I26" i="2" l="1"/>
  <c r="J26" i="2" s="1"/>
  <c r="E27" i="2" l="1"/>
  <c r="H27" i="2" l="1"/>
  <c r="I27" i="2" l="1"/>
  <c r="J27" i="2" s="1"/>
  <c r="E28" i="2" l="1"/>
  <c r="H28" i="2" l="1"/>
  <c r="I28" i="2" l="1"/>
  <c r="J28" i="2" s="1"/>
  <c r="E29" i="2" l="1"/>
  <c r="H29" i="2" l="1"/>
  <c r="I29" i="2" s="1"/>
  <c r="J29" i="2" l="1"/>
  <c r="E30" i="2" l="1"/>
  <c r="H30" i="2" l="1"/>
  <c r="I30" i="2" l="1"/>
  <c r="J30" i="2" s="1"/>
  <c r="E31" i="2" l="1"/>
  <c r="H31" i="2" l="1"/>
  <c r="I31" i="2" l="1"/>
  <c r="J31" i="2" s="1"/>
  <c r="E32" i="2" l="1"/>
  <c r="H32" i="2" l="1"/>
  <c r="I32" i="2" l="1"/>
  <c r="J32" i="2" s="1"/>
</calcChain>
</file>

<file path=xl/sharedStrings.xml><?xml version="1.0" encoding="utf-8"?>
<sst xmlns="http://schemas.openxmlformats.org/spreadsheetml/2006/main" count="46" uniqueCount="41">
  <si>
    <t>Age</t>
  </si>
  <si>
    <t>x</t>
  </si>
  <si>
    <r>
      <t xml:space="preserve"> l</t>
    </r>
    <r>
      <rPr>
        <i/>
        <vertAlign val="subscript"/>
        <sz val="11"/>
        <color theme="1"/>
        <rFont val="Calibri"/>
        <family val="2"/>
        <scheme val="minor"/>
      </rPr>
      <t>x</t>
    </r>
  </si>
  <si>
    <t>Policy year</t>
  </si>
  <si>
    <t>Value of Units at start</t>
  </si>
  <si>
    <t>Allocation</t>
  </si>
  <si>
    <t>Bid Offer Spread</t>
  </si>
  <si>
    <t>Interest</t>
  </si>
  <si>
    <t>Management Charge</t>
  </si>
  <si>
    <t>Value of Units at year end</t>
  </si>
  <si>
    <t>Allocation percentage</t>
  </si>
  <si>
    <t>Premium</t>
  </si>
  <si>
    <t>Unit Fund (per policy at start of year)</t>
  </si>
  <si>
    <t>Profit Test Assumptions</t>
  </si>
  <si>
    <t>Growth Rate on assets in the unit fund</t>
  </si>
  <si>
    <t>per annum</t>
  </si>
  <si>
    <t>Interest rate on non-unit fund cashflows</t>
  </si>
  <si>
    <t>Mortality</t>
  </si>
  <si>
    <t>Surrender</t>
  </si>
  <si>
    <t>of policies in force at the end of year 1</t>
  </si>
  <si>
    <t>of policies in force at the end of year 2</t>
  </si>
  <si>
    <t>of policies in force at the end of years 3 to 24 inclusive</t>
  </si>
  <si>
    <t>No policies surrender in the last year of the term</t>
  </si>
  <si>
    <t>Initial expense</t>
  </si>
  <si>
    <t>Renewal expense</t>
  </si>
  <si>
    <t>per annum from the second and susequent premium dates onwards</t>
  </si>
  <si>
    <t>Initial commission</t>
  </si>
  <si>
    <t>of the first premium</t>
  </si>
  <si>
    <t>Renewal commission</t>
  </si>
  <si>
    <t>of each premium from the second and subsequent premium dates onwards</t>
  </si>
  <si>
    <t>Claim expense</t>
  </si>
  <si>
    <t>for all claim types</t>
  </si>
  <si>
    <t>Risk discount rate</t>
  </si>
  <si>
    <t>Base table</t>
  </si>
  <si>
    <t>of the base table held in the "Mortality" sheet</t>
  </si>
  <si>
    <t>AWP Fund (per policy at start of year)</t>
  </si>
  <si>
    <t>Value of Account at start of year</t>
  </si>
  <si>
    <t>Value of Account at end of year</t>
  </si>
  <si>
    <t>(i)</t>
  </si>
  <si>
    <t>(ii)</t>
  </si>
  <si>
    <t>(iii)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</si>
</sst>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0" applyNumberFormat="1"/>
    <xf numFmtId="0" fontId="0" fillId="0" borderId="4" xfId="0" applyBorder="1"/>
    <xf numFmtId="0" fontId="0" fillId="0" borderId="0" xfId="0" applyBorder="1"/>
    <xf numFmtId="9" fontId="4" fillId="0" borderId="0" xfId="0" applyNumberFormat="1" applyFont="1" applyBorder="1"/>
    <xf numFmtId="0" fontId="0" fillId="0" borderId="5" xfId="0" applyBorder="1"/>
    <xf numFmtId="9" fontId="0" fillId="0" borderId="0" xfId="0" applyNumberFormat="1" applyBorder="1"/>
    <xf numFmtId="0" fontId="0" fillId="0" borderId="6" xfId="0" applyBorder="1"/>
    <xf numFmtId="10" fontId="4" fillId="0" borderId="0" xfId="0" applyNumberFormat="1" applyFont="1" applyBorder="1"/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4" xfId="0" applyFont="1" applyBorder="1"/>
    <xf numFmtId="43" fontId="0" fillId="0" borderId="0" xfId="1" applyFont="1" applyBorder="1"/>
    <xf numFmtId="43" fontId="0" fillId="0" borderId="5" xfId="1" applyFont="1" applyBorder="1"/>
    <xf numFmtId="9" fontId="0" fillId="0" borderId="7" xfId="0" applyNumberFormat="1" applyBorder="1"/>
    <xf numFmtId="43" fontId="0" fillId="0" borderId="7" xfId="1" applyFont="1" applyBorder="1"/>
    <xf numFmtId="43" fontId="0" fillId="0" borderId="8" xfId="1" applyFont="1" applyBorder="1"/>
    <xf numFmtId="10" fontId="0" fillId="0" borderId="0" xfId="0" applyNumberFormat="1"/>
    <xf numFmtId="6" fontId="0" fillId="0" borderId="0" xfId="0" applyNumberFormat="1"/>
    <xf numFmtId="0" fontId="0" fillId="0" borderId="0" xfId="0" applyFont="1"/>
    <xf numFmtId="0" fontId="5" fillId="0" borderId="0" xfId="0" applyFont="1"/>
    <xf numFmtId="10" fontId="5" fillId="0" borderId="0" xfId="0" applyNumberFormat="1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4" xfId="0" applyFont="1" applyBorder="1" applyAlignment="1"/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/>
    <xf numFmtId="0" fontId="5" fillId="0" borderId="0" xfId="1" applyNumberFormat="1" applyFont="1" applyBorder="1"/>
    <xf numFmtId="0" fontId="5" fillId="0" borderId="0" xfId="0" applyNumberFormat="1" applyFont="1" applyBorder="1"/>
    <xf numFmtId="0" fontId="5" fillId="0" borderId="5" xfId="1" applyNumberFormat="1" applyFont="1" applyBorder="1"/>
    <xf numFmtId="0" fontId="5" fillId="0" borderId="7" xfId="1" applyNumberFormat="1" applyFont="1" applyBorder="1"/>
    <xf numFmtId="0" fontId="5" fillId="0" borderId="7" xfId="0" applyNumberFormat="1" applyFont="1" applyBorder="1"/>
    <xf numFmtId="0" fontId="5" fillId="0" borderId="8" xfId="1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tabSelected="1" workbookViewId="0"/>
  </sheetViews>
  <sheetFormatPr defaultRowHeight="14.25" x14ac:dyDescent="0.45"/>
  <cols>
    <col min="1" max="1" width="37.3984375" bestFit="1" customWidth="1"/>
  </cols>
  <sheetData>
    <row r="2" spans="1:3" x14ac:dyDescent="0.45">
      <c r="A2" t="s">
        <v>13</v>
      </c>
    </row>
    <row r="4" spans="1:3" x14ac:dyDescent="0.45">
      <c r="A4" t="s">
        <v>14</v>
      </c>
      <c r="B4" s="22">
        <v>4.4999999999999998E-2</v>
      </c>
      <c r="C4" t="s">
        <v>15</v>
      </c>
    </row>
    <row r="5" spans="1:3" x14ac:dyDescent="0.45">
      <c r="A5" t="s">
        <v>16</v>
      </c>
      <c r="B5" s="22">
        <v>2.5000000000000001E-2</v>
      </c>
      <c r="C5" t="s">
        <v>15</v>
      </c>
    </row>
    <row r="7" spans="1:3" x14ac:dyDescent="0.45">
      <c r="A7" t="s">
        <v>17</v>
      </c>
      <c r="B7" s="5">
        <v>0.85</v>
      </c>
      <c r="C7" t="s">
        <v>34</v>
      </c>
    </row>
    <row r="9" spans="1:3" x14ac:dyDescent="0.45">
      <c r="A9" t="s">
        <v>18</v>
      </c>
      <c r="B9" s="22">
        <v>7.4999999999999997E-2</v>
      </c>
      <c r="C9" t="s">
        <v>19</v>
      </c>
    </row>
    <row r="10" spans="1:3" x14ac:dyDescent="0.45">
      <c r="B10" s="5">
        <v>0.05</v>
      </c>
      <c r="C10" t="s">
        <v>20</v>
      </c>
    </row>
    <row r="11" spans="1:3" x14ac:dyDescent="0.45">
      <c r="B11" s="5">
        <v>0.01</v>
      </c>
      <c r="C11" t="s">
        <v>21</v>
      </c>
    </row>
    <row r="12" spans="1:3" x14ac:dyDescent="0.45">
      <c r="B12" t="s">
        <v>22</v>
      </c>
    </row>
    <row r="14" spans="1:3" x14ac:dyDescent="0.45">
      <c r="A14" t="s">
        <v>23</v>
      </c>
      <c r="B14" s="23">
        <v>250</v>
      </c>
    </row>
    <row r="15" spans="1:3" x14ac:dyDescent="0.45">
      <c r="A15" t="s">
        <v>24</v>
      </c>
      <c r="B15" s="23">
        <v>60</v>
      </c>
      <c r="C15" t="s">
        <v>25</v>
      </c>
    </row>
    <row r="17" spans="1:3" x14ac:dyDescent="0.45">
      <c r="A17" t="s">
        <v>26</v>
      </c>
      <c r="B17" s="5">
        <v>0.25</v>
      </c>
      <c r="C17" t="s">
        <v>27</v>
      </c>
    </row>
    <row r="18" spans="1:3" x14ac:dyDescent="0.45">
      <c r="A18" t="s">
        <v>28</v>
      </c>
      <c r="B18" s="22">
        <v>2.5000000000000001E-2</v>
      </c>
      <c r="C18" t="s">
        <v>29</v>
      </c>
    </row>
    <row r="20" spans="1:3" x14ac:dyDescent="0.45">
      <c r="A20" t="s">
        <v>30</v>
      </c>
      <c r="B20" s="23">
        <v>50</v>
      </c>
      <c r="C20" t="s">
        <v>31</v>
      </c>
    </row>
    <row r="22" spans="1:3" x14ac:dyDescent="0.45">
      <c r="A22" t="s">
        <v>32</v>
      </c>
      <c r="B22" s="5">
        <v>0.09</v>
      </c>
      <c r="C22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1"/>
  <sheetViews>
    <sheetView workbookViewId="0"/>
  </sheetViews>
  <sheetFormatPr defaultRowHeight="14.25" x14ac:dyDescent="0.45"/>
  <cols>
    <col min="3" max="3" width="13.73046875" customWidth="1"/>
  </cols>
  <sheetData>
    <row r="3" spans="2:3" x14ac:dyDescent="0.45">
      <c r="B3" s="3" t="s">
        <v>0</v>
      </c>
      <c r="C3" s="3" t="s">
        <v>33</v>
      </c>
    </row>
    <row r="4" spans="2:3" ht="15.75" x14ac:dyDescent="0.55000000000000004">
      <c r="B4" s="4" t="s">
        <v>1</v>
      </c>
      <c r="C4" s="4" t="s">
        <v>2</v>
      </c>
    </row>
    <row r="5" spans="2:3" x14ac:dyDescent="0.45">
      <c r="B5" s="2"/>
      <c r="C5" s="2"/>
    </row>
    <row r="6" spans="2:3" x14ac:dyDescent="0.45">
      <c r="B6">
        <v>45</v>
      </c>
      <c r="C6">
        <v>9801.3122999999996</v>
      </c>
    </row>
    <row r="7" spans="2:3" x14ac:dyDescent="0.45">
      <c r="B7">
        <v>46</v>
      </c>
      <c r="C7">
        <v>9786.9534000000003</v>
      </c>
    </row>
    <row r="8" spans="2:3" x14ac:dyDescent="0.45">
      <c r="B8">
        <v>47</v>
      </c>
      <c r="C8">
        <v>9771.0789000000004</v>
      </c>
    </row>
    <row r="9" spans="2:3" x14ac:dyDescent="0.45">
      <c r="B9">
        <v>48</v>
      </c>
      <c r="C9">
        <v>9753.4714000000004</v>
      </c>
    </row>
    <row r="10" spans="2:3" x14ac:dyDescent="0.45">
      <c r="B10">
        <v>49</v>
      </c>
      <c r="C10">
        <v>9733.8865000000005</v>
      </c>
    </row>
    <row r="11" spans="2:3" x14ac:dyDescent="0.45">
      <c r="B11">
        <v>50</v>
      </c>
      <c r="C11">
        <v>9712.0727999999999</v>
      </c>
    </row>
    <row r="12" spans="2:3" x14ac:dyDescent="0.45">
      <c r="B12">
        <v>51</v>
      </c>
      <c r="C12">
        <v>9687.7149000000009</v>
      </c>
    </row>
    <row r="13" spans="2:3" x14ac:dyDescent="0.45">
      <c r="B13">
        <v>52</v>
      </c>
      <c r="C13">
        <v>9660.5020999999997</v>
      </c>
    </row>
    <row r="14" spans="2:3" x14ac:dyDescent="0.45">
      <c r="B14">
        <v>53</v>
      </c>
      <c r="C14">
        <v>9630.0522000000001</v>
      </c>
    </row>
    <row r="15" spans="2:3" x14ac:dyDescent="0.45">
      <c r="B15">
        <v>54</v>
      </c>
      <c r="C15">
        <v>9595.9714999999997</v>
      </c>
    </row>
    <row r="16" spans="2:3" x14ac:dyDescent="0.45">
      <c r="B16">
        <v>55</v>
      </c>
      <c r="C16">
        <v>9557.8179</v>
      </c>
    </row>
    <row r="17" spans="2:3" x14ac:dyDescent="0.45">
      <c r="B17">
        <v>56</v>
      </c>
      <c r="C17">
        <v>9515.1039999999994</v>
      </c>
    </row>
    <row r="18" spans="2:3" x14ac:dyDescent="0.45">
      <c r="B18">
        <v>57</v>
      </c>
      <c r="C18">
        <v>9467.2906000000003</v>
      </c>
    </row>
    <row r="19" spans="2:3" x14ac:dyDescent="0.45">
      <c r="B19">
        <v>58</v>
      </c>
      <c r="C19">
        <v>9413.8004000000001</v>
      </c>
    </row>
    <row r="20" spans="2:3" x14ac:dyDescent="0.45">
      <c r="B20">
        <v>59</v>
      </c>
      <c r="C20">
        <v>9354.0040000000008</v>
      </c>
    </row>
    <row r="21" spans="2:3" x14ac:dyDescent="0.45">
      <c r="B21">
        <v>60</v>
      </c>
      <c r="C21">
        <v>9287.2163999999993</v>
      </c>
    </row>
    <row r="22" spans="2:3" x14ac:dyDescent="0.45">
      <c r="B22">
        <v>61</v>
      </c>
      <c r="C22">
        <v>9212.7142999999996</v>
      </c>
    </row>
    <row r="23" spans="2:3" x14ac:dyDescent="0.45">
      <c r="B23">
        <v>62</v>
      </c>
      <c r="C23">
        <v>9129.7170000000006</v>
      </c>
    </row>
    <row r="24" spans="2:3" x14ac:dyDescent="0.45">
      <c r="B24">
        <v>63</v>
      </c>
      <c r="C24">
        <v>9037.3973000000005</v>
      </c>
    </row>
    <row r="25" spans="2:3" x14ac:dyDescent="0.45">
      <c r="B25">
        <v>64</v>
      </c>
      <c r="C25">
        <v>8934.8770999999997</v>
      </c>
    </row>
    <row r="26" spans="2:3" x14ac:dyDescent="0.45">
      <c r="B26">
        <v>65</v>
      </c>
      <c r="C26">
        <v>8821.2612000000008</v>
      </c>
    </row>
    <row r="27" spans="2:3" x14ac:dyDescent="0.45">
      <c r="B27">
        <v>66</v>
      </c>
      <c r="C27">
        <v>8695.6198999999997</v>
      </c>
    </row>
    <row r="28" spans="2:3" x14ac:dyDescent="0.45">
      <c r="B28">
        <v>67</v>
      </c>
      <c r="C28">
        <v>8557.0118000000002</v>
      </c>
    </row>
    <row r="29" spans="2:3" x14ac:dyDescent="0.45">
      <c r="B29">
        <v>68</v>
      </c>
      <c r="C29">
        <v>8404.4915999999994</v>
      </c>
    </row>
    <row r="30" spans="2:3" x14ac:dyDescent="0.45">
      <c r="B30">
        <v>69</v>
      </c>
      <c r="C30">
        <v>8237.1329000000005</v>
      </c>
    </row>
    <row r="31" spans="2:3" x14ac:dyDescent="0.45">
      <c r="B31">
        <v>70</v>
      </c>
      <c r="C31">
        <v>8054.0544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/>
  </sheetViews>
  <sheetFormatPr defaultRowHeight="14.25" x14ac:dyDescent="0.45"/>
  <cols>
    <col min="2" max="2" width="7.3984375" customWidth="1"/>
    <col min="3" max="3" width="11.59765625" customWidth="1"/>
    <col min="4" max="5" width="14.86328125" customWidth="1"/>
    <col min="6" max="6" width="10.86328125" customWidth="1"/>
    <col min="7" max="7" width="9.265625" bestFit="1" customWidth="1"/>
    <col min="8" max="8" width="9.59765625" bestFit="1" customWidth="1"/>
    <col min="9" max="9" width="12.73046875" customWidth="1"/>
    <col min="10" max="10" width="15" customWidth="1"/>
  </cols>
  <sheetData>
    <row r="1" spans="2:10" s="24" customFormat="1" x14ac:dyDescent="0.45"/>
    <row r="3" spans="2:10" x14ac:dyDescent="0.45">
      <c r="C3" s="42" t="s">
        <v>12</v>
      </c>
      <c r="D3" s="43"/>
      <c r="E3" s="43"/>
      <c r="F3" s="43"/>
      <c r="G3" s="43"/>
      <c r="H3" s="43"/>
      <c r="I3" s="43"/>
      <c r="J3" s="44"/>
    </row>
    <row r="4" spans="2:10" x14ac:dyDescent="0.45">
      <c r="C4" s="6"/>
      <c r="D4" s="7"/>
      <c r="E4" s="7"/>
      <c r="F4" s="7"/>
      <c r="G4" s="8">
        <v>0.06</v>
      </c>
      <c r="H4" s="12"/>
      <c r="I4" s="8">
        <v>0.01</v>
      </c>
      <c r="J4" s="9"/>
    </row>
    <row r="5" spans="2:10" ht="28.5" x14ac:dyDescent="0.45">
      <c r="B5" s="1" t="s">
        <v>3</v>
      </c>
      <c r="C5" s="13" t="s">
        <v>11</v>
      </c>
      <c r="D5" s="14" t="s">
        <v>10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5" t="s">
        <v>9</v>
      </c>
    </row>
    <row r="6" spans="2:10" x14ac:dyDescent="0.45">
      <c r="C6" s="6"/>
      <c r="D6" s="7"/>
      <c r="E6" s="7"/>
      <c r="F6" s="7"/>
      <c r="G6" s="7"/>
      <c r="H6" s="7"/>
      <c r="I6" s="7"/>
      <c r="J6" s="9"/>
    </row>
    <row r="7" spans="2:10" x14ac:dyDescent="0.45">
      <c r="C7" s="6"/>
      <c r="D7" s="7"/>
      <c r="E7" s="7"/>
      <c r="F7" s="7"/>
      <c r="G7" s="7"/>
      <c r="H7" s="7"/>
      <c r="I7" s="7"/>
      <c r="J7" s="9"/>
    </row>
    <row r="8" spans="2:10" x14ac:dyDescent="0.45">
      <c r="B8">
        <v>1</v>
      </c>
      <c r="C8" s="16">
        <v>1500</v>
      </c>
      <c r="D8" s="8">
        <v>0.45</v>
      </c>
      <c r="E8" s="17">
        <v>0</v>
      </c>
      <c r="F8" s="17">
        <f>C8*D8</f>
        <v>675</v>
      </c>
      <c r="G8" s="17">
        <f>-$G$4*F8</f>
        <v>-40.5</v>
      </c>
      <c r="H8" s="17">
        <f t="shared" ref="H8:H32" si="0">SUM(E8:G8)*UF_Growth_Rate</f>
        <v>28.552499999999998</v>
      </c>
      <c r="I8" s="17">
        <f>SUM(E8:H8)*-$I$4</f>
        <v>-6.6305250000000004</v>
      </c>
      <c r="J8" s="18">
        <f>SUM(E8:I8)</f>
        <v>656.42197499999997</v>
      </c>
    </row>
    <row r="9" spans="2:10" x14ac:dyDescent="0.45">
      <c r="B9">
        <v>2</v>
      </c>
      <c r="C9" s="16">
        <v>1500</v>
      </c>
      <c r="D9" s="8">
        <v>0.45</v>
      </c>
      <c r="E9" s="17">
        <f>J8</f>
        <v>656.42197499999997</v>
      </c>
      <c r="F9" s="17">
        <f>C9*D9</f>
        <v>675</v>
      </c>
      <c r="G9" s="17">
        <f>-$G$4*F9</f>
        <v>-40.5</v>
      </c>
      <c r="H9" s="17">
        <f t="shared" si="0"/>
        <v>58.091488874999996</v>
      </c>
      <c r="I9" s="17">
        <f>SUM(E9:H9)*-$I$4</f>
        <v>-13.490134638750002</v>
      </c>
      <c r="J9" s="18">
        <f>SUM(E9:I9)</f>
        <v>1335.52332923625</v>
      </c>
    </row>
    <row r="10" spans="2:10" x14ac:dyDescent="0.45">
      <c r="B10">
        <v>3</v>
      </c>
      <c r="C10" s="16">
        <v>1850</v>
      </c>
      <c r="D10" s="8">
        <v>1</v>
      </c>
      <c r="E10" s="17">
        <f t="shared" ref="E10:E32" si="1">J9</f>
        <v>1335.52332923625</v>
      </c>
      <c r="F10" s="17">
        <f t="shared" ref="F10:F32" si="2">C10*D10</f>
        <v>1850</v>
      </c>
      <c r="G10" s="17">
        <f t="shared" ref="G10:G32" si="3">-$G$4*F10</f>
        <v>-111</v>
      </c>
      <c r="H10" s="17">
        <f t="shared" si="0"/>
        <v>138.35354981563125</v>
      </c>
      <c r="I10" s="17">
        <f t="shared" ref="I10:I32" si="4">SUM(E10:H10)*-$I$4</f>
        <v>-32.128768790518812</v>
      </c>
      <c r="J10" s="18">
        <f t="shared" ref="J10:J32" si="5">SUM(E10:I10)</f>
        <v>3180.7481102613624</v>
      </c>
    </row>
    <row r="11" spans="2:10" x14ac:dyDescent="0.45">
      <c r="B11">
        <v>4</v>
      </c>
      <c r="C11" s="16">
        <v>2000</v>
      </c>
      <c r="D11" s="8">
        <v>1</v>
      </c>
      <c r="E11" s="17">
        <f t="shared" si="1"/>
        <v>3180.7481102613624</v>
      </c>
      <c r="F11" s="17">
        <f t="shared" si="2"/>
        <v>2000</v>
      </c>
      <c r="G11" s="17">
        <f t="shared" si="3"/>
        <v>-120</v>
      </c>
      <c r="H11" s="17">
        <f t="shared" si="0"/>
        <v>227.73366496176129</v>
      </c>
      <c r="I11" s="17">
        <f t="shared" si="4"/>
        <v>-52.884817752231228</v>
      </c>
      <c r="J11" s="18">
        <f t="shared" si="5"/>
        <v>5235.5969574708915</v>
      </c>
    </row>
    <row r="12" spans="2:10" x14ac:dyDescent="0.45">
      <c r="B12">
        <v>5</v>
      </c>
      <c r="C12" s="16">
        <v>2250</v>
      </c>
      <c r="D12" s="8">
        <v>1</v>
      </c>
      <c r="E12" s="17">
        <f t="shared" si="1"/>
        <v>5235.5969574708915</v>
      </c>
      <c r="F12" s="17">
        <f t="shared" si="2"/>
        <v>2250</v>
      </c>
      <c r="G12" s="17">
        <f t="shared" si="3"/>
        <v>-135</v>
      </c>
      <c r="H12" s="17">
        <f t="shared" si="0"/>
        <v>330.77686308619013</v>
      </c>
      <c r="I12" s="17">
        <f t="shared" si="4"/>
        <v>-76.813738205570814</v>
      </c>
      <c r="J12" s="18">
        <f t="shared" si="5"/>
        <v>7604.5600823515106</v>
      </c>
    </row>
    <row r="13" spans="2:10" x14ac:dyDescent="0.45">
      <c r="B13">
        <v>6</v>
      </c>
      <c r="C13" s="16">
        <v>3000</v>
      </c>
      <c r="D13" s="8">
        <v>1.05</v>
      </c>
      <c r="E13" s="17">
        <f t="shared" si="1"/>
        <v>7604.5600823515106</v>
      </c>
      <c r="F13" s="17">
        <f t="shared" si="2"/>
        <v>3150</v>
      </c>
      <c r="G13" s="17">
        <f t="shared" si="3"/>
        <v>-189</v>
      </c>
      <c r="H13" s="17">
        <f t="shared" si="0"/>
        <v>475.45020370581796</v>
      </c>
      <c r="I13" s="17">
        <f t="shared" si="4"/>
        <v>-110.41010286057328</v>
      </c>
      <c r="J13" s="18">
        <f t="shared" si="5"/>
        <v>10930.600183196755</v>
      </c>
    </row>
    <row r="14" spans="2:10" x14ac:dyDescent="0.45">
      <c r="B14">
        <v>7</v>
      </c>
      <c r="C14" s="6">
        <f>$C$13</f>
        <v>3000</v>
      </c>
      <c r="D14" s="10">
        <f>$D$13</f>
        <v>1.05</v>
      </c>
      <c r="E14" s="17">
        <f t="shared" si="1"/>
        <v>10930.600183196755</v>
      </c>
      <c r="F14" s="17">
        <f t="shared" si="2"/>
        <v>3150</v>
      </c>
      <c r="G14" s="17">
        <f t="shared" si="3"/>
        <v>-189</v>
      </c>
      <c r="H14" s="17">
        <f t="shared" si="0"/>
        <v>625.122008243854</v>
      </c>
      <c r="I14" s="17">
        <f t="shared" si="4"/>
        <v>-145.1672219144061</v>
      </c>
      <c r="J14" s="18">
        <f t="shared" si="5"/>
        <v>14371.554969526203</v>
      </c>
    </row>
    <row r="15" spans="2:10" x14ac:dyDescent="0.45">
      <c r="B15">
        <v>8</v>
      </c>
      <c r="C15" s="6">
        <f t="shared" ref="C15:D15" si="6">C14</f>
        <v>3000</v>
      </c>
      <c r="D15" s="10">
        <f t="shared" si="6"/>
        <v>1.05</v>
      </c>
      <c r="E15" s="17">
        <f t="shared" si="1"/>
        <v>14371.554969526203</v>
      </c>
      <c r="F15" s="17">
        <f t="shared" si="2"/>
        <v>3150</v>
      </c>
      <c r="G15" s="17">
        <f t="shared" si="3"/>
        <v>-189</v>
      </c>
      <c r="H15" s="17">
        <f t="shared" si="0"/>
        <v>779.96497362867899</v>
      </c>
      <c r="I15" s="17">
        <f t="shared" si="4"/>
        <v>-181.12519943154879</v>
      </c>
      <c r="J15" s="18">
        <f t="shared" si="5"/>
        <v>17931.394743723329</v>
      </c>
    </row>
    <row r="16" spans="2:10" x14ac:dyDescent="0.45">
      <c r="B16">
        <v>9</v>
      </c>
      <c r="C16" s="6">
        <f t="shared" ref="C16:C32" si="7">C15</f>
        <v>3000</v>
      </c>
      <c r="D16" s="10">
        <f t="shared" ref="D16:D32" si="8">D15</f>
        <v>1.05</v>
      </c>
      <c r="E16" s="17">
        <f t="shared" si="1"/>
        <v>17931.394743723329</v>
      </c>
      <c r="F16" s="17">
        <f t="shared" si="2"/>
        <v>3150</v>
      </c>
      <c r="G16" s="17">
        <f t="shared" si="3"/>
        <v>-189</v>
      </c>
      <c r="H16" s="17">
        <f t="shared" si="0"/>
        <v>940.15776346754978</v>
      </c>
      <c r="I16" s="17">
        <f t="shared" si="4"/>
        <v>-218.32552507190877</v>
      </c>
      <c r="J16" s="18">
        <f t="shared" si="5"/>
        <v>21614.226982118969</v>
      </c>
    </row>
    <row r="17" spans="2:10" x14ac:dyDescent="0.45">
      <c r="B17">
        <v>10</v>
      </c>
      <c r="C17" s="6">
        <f t="shared" si="7"/>
        <v>3000</v>
      </c>
      <c r="D17" s="10">
        <f t="shared" si="8"/>
        <v>1.05</v>
      </c>
      <c r="E17" s="17">
        <f t="shared" si="1"/>
        <v>21614.226982118969</v>
      </c>
      <c r="F17" s="17">
        <f t="shared" si="2"/>
        <v>3150</v>
      </c>
      <c r="G17" s="17">
        <f t="shared" si="3"/>
        <v>-189</v>
      </c>
      <c r="H17" s="17">
        <f t="shared" si="0"/>
        <v>1105.8852141953537</v>
      </c>
      <c r="I17" s="17">
        <f t="shared" si="4"/>
        <v>-256.81112196314325</v>
      </c>
      <c r="J17" s="18">
        <f t="shared" si="5"/>
        <v>25424.30107435118</v>
      </c>
    </row>
    <row r="18" spans="2:10" x14ac:dyDescent="0.45">
      <c r="B18">
        <v>11</v>
      </c>
      <c r="C18" s="6">
        <f t="shared" si="7"/>
        <v>3000</v>
      </c>
      <c r="D18" s="10">
        <f t="shared" si="8"/>
        <v>1.05</v>
      </c>
      <c r="E18" s="17">
        <f t="shared" si="1"/>
        <v>25424.30107435118</v>
      </c>
      <c r="F18" s="17">
        <f t="shared" si="2"/>
        <v>3150</v>
      </c>
      <c r="G18" s="17">
        <f t="shared" si="3"/>
        <v>-189</v>
      </c>
      <c r="H18" s="17">
        <f t="shared" si="0"/>
        <v>1277.338548345803</v>
      </c>
      <c r="I18" s="17">
        <f t="shared" si="4"/>
        <v>-296.62639622696986</v>
      </c>
      <c r="J18" s="18">
        <f t="shared" si="5"/>
        <v>29366.013226470015</v>
      </c>
    </row>
    <row r="19" spans="2:10" x14ac:dyDescent="0.45">
      <c r="B19">
        <v>12</v>
      </c>
      <c r="C19" s="6">
        <f t="shared" si="7"/>
        <v>3000</v>
      </c>
      <c r="D19" s="10">
        <f t="shared" si="8"/>
        <v>1.05</v>
      </c>
      <c r="E19" s="17">
        <f t="shared" si="1"/>
        <v>29366.013226470015</v>
      </c>
      <c r="F19" s="17">
        <f t="shared" si="2"/>
        <v>3150</v>
      </c>
      <c r="G19" s="17">
        <f t="shared" si="3"/>
        <v>-189</v>
      </c>
      <c r="H19" s="17">
        <f t="shared" si="0"/>
        <v>1454.7155951911507</v>
      </c>
      <c r="I19" s="17">
        <f t="shared" si="4"/>
        <v>-337.81728821661164</v>
      </c>
      <c r="J19" s="18">
        <f t="shared" si="5"/>
        <v>33443.911533444552</v>
      </c>
    </row>
    <row r="20" spans="2:10" x14ac:dyDescent="0.45">
      <c r="B20">
        <v>13</v>
      </c>
      <c r="C20" s="6">
        <f t="shared" si="7"/>
        <v>3000</v>
      </c>
      <c r="D20" s="10">
        <f t="shared" si="8"/>
        <v>1.05</v>
      </c>
      <c r="E20" s="17">
        <f t="shared" si="1"/>
        <v>33443.911533444552</v>
      </c>
      <c r="F20" s="17">
        <f t="shared" si="2"/>
        <v>3150</v>
      </c>
      <c r="G20" s="17">
        <f t="shared" si="3"/>
        <v>-189</v>
      </c>
      <c r="H20" s="17">
        <f t="shared" si="0"/>
        <v>1638.2210190050048</v>
      </c>
      <c r="I20" s="17">
        <f t="shared" si="4"/>
        <v>-380.43132552449555</v>
      </c>
      <c r="J20" s="18">
        <f t="shared" si="5"/>
        <v>37662.701226925063</v>
      </c>
    </row>
    <row r="21" spans="2:10" x14ac:dyDescent="0.45">
      <c r="B21">
        <v>14</v>
      </c>
      <c r="C21" s="6">
        <f t="shared" si="7"/>
        <v>3000</v>
      </c>
      <c r="D21" s="10">
        <f t="shared" si="8"/>
        <v>1.05</v>
      </c>
      <c r="E21" s="17">
        <f t="shared" si="1"/>
        <v>37662.701226925063</v>
      </c>
      <c r="F21" s="17">
        <f t="shared" si="2"/>
        <v>3150</v>
      </c>
      <c r="G21" s="17">
        <f t="shared" si="3"/>
        <v>-189</v>
      </c>
      <c r="H21" s="17">
        <f t="shared" si="0"/>
        <v>1828.0665552116277</v>
      </c>
      <c r="I21" s="17">
        <f t="shared" si="4"/>
        <v>-424.51767782136687</v>
      </c>
      <c r="J21" s="18">
        <f t="shared" si="5"/>
        <v>42027.250104315324</v>
      </c>
    </row>
    <row r="22" spans="2:10" x14ac:dyDescent="0.45">
      <c r="B22">
        <v>15</v>
      </c>
      <c r="C22" s="6">
        <f t="shared" si="7"/>
        <v>3000</v>
      </c>
      <c r="D22" s="10">
        <f t="shared" si="8"/>
        <v>1.05</v>
      </c>
      <c r="E22" s="17">
        <f t="shared" si="1"/>
        <v>42027.250104315324</v>
      </c>
      <c r="F22" s="17">
        <f t="shared" si="2"/>
        <v>3150</v>
      </c>
      <c r="G22" s="17">
        <f t="shared" si="3"/>
        <v>-189</v>
      </c>
      <c r="H22" s="17">
        <f t="shared" si="0"/>
        <v>2024.4712546941896</v>
      </c>
      <c r="I22" s="17">
        <f t="shared" si="4"/>
        <v>-470.12721359009515</v>
      </c>
      <c r="J22" s="18">
        <f t="shared" si="5"/>
        <v>46542.594145419418</v>
      </c>
    </row>
    <row r="23" spans="2:10" x14ac:dyDescent="0.45">
      <c r="B23">
        <v>16</v>
      </c>
      <c r="C23" s="6">
        <f t="shared" si="7"/>
        <v>3000</v>
      </c>
      <c r="D23" s="10">
        <f t="shared" si="8"/>
        <v>1.05</v>
      </c>
      <c r="E23" s="17">
        <f t="shared" si="1"/>
        <v>46542.594145419418</v>
      </c>
      <c r="F23" s="17">
        <f t="shared" si="2"/>
        <v>3150</v>
      </c>
      <c r="G23" s="17">
        <f t="shared" si="3"/>
        <v>-189</v>
      </c>
      <c r="H23" s="17">
        <f t="shared" si="0"/>
        <v>2227.6617365438738</v>
      </c>
      <c r="I23" s="17">
        <f t="shared" si="4"/>
        <v>-517.31255881963295</v>
      </c>
      <c r="J23" s="18">
        <f t="shared" si="5"/>
        <v>51213.943323143656</v>
      </c>
    </row>
    <row r="24" spans="2:10" x14ac:dyDescent="0.45">
      <c r="B24">
        <v>17</v>
      </c>
      <c r="C24" s="6">
        <f t="shared" si="7"/>
        <v>3000</v>
      </c>
      <c r="D24" s="10">
        <f t="shared" si="8"/>
        <v>1.05</v>
      </c>
      <c r="E24" s="17">
        <f t="shared" si="1"/>
        <v>51213.943323143656</v>
      </c>
      <c r="F24" s="17">
        <f t="shared" si="2"/>
        <v>3150</v>
      </c>
      <c r="G24" s="17">
        <f t="shared" si="3"/>
        <v>-189</v>
      </c>
      <c r="H24" s="17">
        <f t="shared" si="0"/>
        <v>2437.8724495414644</v>
      </c>
      <c r="I24" s="17">
        <f t="shared" si="4"/>
        <v>-566.12815772685121</v>
      </c>
      <c r="J24" s="18">
        <f t="shared" si="5"/>
        <v>56046.687614958268</v>
      </c>
    </row>
    <row r="25" spans="2:10" x14ac:dyDescent="0.45">
      <c r="B25">
        <v>18</v>
      </c>
      <c r="C25" s="6">
        <f t="shared" si="7"/>
        <v>3000</v>
      </c>
      <c r="D25" s="10">
        <f t="shared" si="8"/>
        <v>1.05</v>
      </c>
      <c r="E25" s="17">
        <f t="shared" si="1"/>
        <v>56046.687614958268</v>
      </c>
      <c r="F25" s="17">
        <f t="shared" si="2"/>
        <v>3150</v>
      </c>
      <c r="G25" s="17">
        <f t="shared" si="3"/>
        <v>-189</v>
      </c>
      <c r="H25" s="17">
        <f t="shared" si="0"/>
        <v>2655.345942673122</v>
      </c>
      <c r="I25" s="17">
        <f t="shared" si="4"/>
        <v>-616.63033557631388</v>
      </c>
      <c r="J25" s="18">
        <f t="shared" si="5"/>
        <v>61046.403222055073</v>
      </c>
    </row>
    <row r="26" spans="2:10" x14ac:dyDescent="0.45">
      <c r="B26">
        <v>19</v>
      </c>
      <c r="C26" s="6">
        <f t="shared" si="7"/>
        <v>3000</v>
      </c>
      <c r="D26" s="10">
        <f t="shared" si="8"/>
        <v>1.05</v>
      </c>
      <c r="E26" s="17">
        <f t="shared" si="1"/>
        <v>61046.403222055073</v>
      </c>
      <c r="F26" s="17">
        <f t="shared" si="2"/>
        <v>3150</v>
      </c>
      <c r="G26" s="17">
        <f t="shared" si="3"/>
        <v>-189</v>
      </c>
      <c r="H26" s="17">
        <f t="shared" si="0"/>
        <v>2880.3331449924781</v>
      </c>
      <c r="I26" s="17">
        <f t="shared" si="4"/>
        <v>-668.87736367047546</v>
      </c>
      <c r="J26" s="18">
        <f t="shared" si="5"/>
        <v>66218.859003377074</v>
      </c>
    </row>
    <row r="27" spans="2:10" x14ac:dyDescent="0.45">
      <c r="B27">
        <v>20</v>
      </c>
      <c r="C27" s="6">
        <f t="shared" si="7"/>
        <v>3000</v>
      </c>
      <c r="D27" s="10">
        <f t="shared" si="8"/>
        <v>1.05</v>
      </c>
      <c r="E27" s="17">
        <f t="shared" si="1"/>
        <v>66218.859003377074</v>
      </c>
      <c r="F27" s="17">
        <f t="shared" si="2"/>
        <v>3150</v>
      </c>
      <c r="G27" s="17">
        <f t="shared" si="3"/>
        <v>-189</v>
      </c>
      <c r="H27" s="17">
        <f t="shared" si="0"/>
        <v>3113.0936551519681</v>
      </c>
      <c r="I27" s="17">
        <f t="shared" si="4"/>
        <v>-722.92952658529043</v>
      </c>
      <c r="J27" s="18">
        <f t="shared" si="5"/>
        <v>71570.023131943759</v>
      </c>
    </row>
    <row r="28" spans="2:10" x14ac:dyDescent="0.45">
      <c r="B28">
        <v>21</v>
      </c>
      <c r="C28" s="6">
        <f t="shared" si="7"/>
        <v>3000</v>
      </c>
      <c r="D28" s="10">
        <f t="shared" si="8"/>
        <v>1.05</v>
      </c>
      <c r="E28" s="17">
        <f t="shared" si="1"/>
        <v>71570.023131943759</v>
      </c>
      <c r="F28" s="17">
        <f t="shared" si="2"/>
        <v>3150</v>
      </c>
      <c r="G28" s="17">
        <f t="shared" si="3"/>
        <v>-189</v>
      </c>
      <c r="H28" s="17">
        <f t="shared" si="0"/>
        <v>3353.896040937469</v>
      </c>
      <c r="I28" s="17">
        <f t="shared" si="4"/>
        <v>-778.84919172881234</v>
      </c>
      <c r="J28" s="18">
        <f t="shared" si="5"/>
        <v>77106.06998115241</v>
      </c>
    </row>
    <row r="29" spans="2:10" x14ac:dyDescent="0.45">
      <c r="B29">
        <v>22</v>
      </c>
      <c r="C29" s="6">
        <f t="shared" si="7"/>
        <v>3000</v>
      </c>
      <c r="D29" s="10">
        <f t="shared" si="8"/>
        <v>1.05</v>
      </c>
      <c r="E29" s="17">
        <f t="shared" si="1"/>
        <v>77106.06998115241</v>
      </c>
      <c r="F29" s="17">
        <f t="shared" si="2"/>
        <v>3150</v>
      </c>
      <c r="G29" s="17">
        <f t="shared" si="3"/>
        <v>-189</v>
      </c>
      <c r="H29" s="17">
        <f t="shared" si="0"/>
        <v>3603.0181491518583</v>
      </c>
      <c r="I29" s="17">
        <f t="shared" si="4"/>
        <v>-836.70088130304271</v>
      </c>
      <c r="J29" s="18">
        <f t="shared" si="5"/>
        <v>82833.387249001229</v>
      </c>
    </row>
    <row r="30" spans="2:10" x14ac:dyDescent="0.45">
      <c r="B30">
        <v>23</v>
      </c>
      <c r="C30" s="6">
        <f t="shared" si="7"/>
        <v>3000</v>
      </c>
      <c r="D30" s="10">
        <f t="shared" si="8"/>
        <v>1.05</v>
      </c>
      <c r="E30" s="17">
        <f t="shared" si="1"/>
        <v>82833.387249001229</v>
      </c>
      <c r="F30" s="17">
        <f t="shared" si="2"/>
        <v>3150</v>
      </c>
      <c r="G30" s="17">
        <f t="shared" si="3"/>
        <v>-189</v>
      </c>
      <c r="H30" s="17">
        <f t="shared" si="0"/>
        <v>3860.747426205055</v>
      </c>
      <c r="I30" s="17">
        <f t="shared" si="4"/>
        <v>-896.55134675206284</v>
      </c>
      <c r="J30" s="18">
        <f t="shared" si="5"/>
        <v>88758.583328454217</v>
      </c>
    </row>
    <row r="31" spans="2:10" x14ac:dyDescent="0.45">
      <c r="B31">
        <v>24</v>
      </c>
      <c r="C31" s="6">
        <f t="shared" si="7"/>
        <v>3000</v>
      </c>
      <c r="D31" s="10">
        <f t="shared" si="8"/>
        <v>1.05</v>
      </c>
      <c r="E31" s="17">
        <f t="shared" si="1"/>
        <v>88758.583328454217</v>
      </c>
      <c r="F31" s="17">
        <f t="shared" si="2"/>
        <v>3150</v>
      </c>
      <c r="G31" s="17">
        <f t="shared" si="3"/>
        <v>-189</v>
      </c>
      <c r="H31" s="17">
        <f t="shared" si="0"/>
        <v>4127.3812497804392</v>
      </c>
      <c r="I31" s="17">
        <f t="shared" si="4"/>
        <v>-958.46964578234656</v>
      </c>
      <c r="J31" s="18">
        <f t="shared" si="5"/>
        <v>94888.494932452304</v>
      </c>
    </row>
    <row r="32" spans="2:10" x14ac:dyDescent="0.45">
      <c r="B32">
        <v>25</v>
      </c>
      <c r="C32" s="11">
        <f t="shared" si="7"/>
        <v>3000</v>
      </c>
      <c r="D32" s="19">
        <f t="shared" si="8"/>
        <v>1.05</v>
      </c>
      <c r="E32" s="20">
        <f t="shared" si="1"/>
        <v>94888.494932452304</v>
      </c>
      <c r="F32" s="20">
        <f t="shared" si="2"/>
        <v>3150</v>
      </c>
      <c r="G32" s="20">
        <f t="shared" si="3"/>
        <v>-189</v>
      </c>
      <c r="H32" s="20">
        <f t="shared" si="0"/>
        <v>4403.2272719603534</v>
      </c>
      <c r="I32" s="20">
        <f t="shared" si="4"/>
        <v>-1022.5272220441266</v>
      </c>
      <c r="J32" s="21">
        <f t="shared" si="5"/>
        <v>101230.19498236853</v>
      </c>
    </row>
  </sheetData>
  <mergeCells count="1">
    <mergeCell ref="C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2"/>
  <sheetViews>
    <sheetView workbookViewId="0"/>
  </sheetViews>
  <sheetFormatPr defaultColWidth="9.1328125" defaultRowHeight="14.25" x14ac:dyDescent="0.45"/>
  <cols>
    <col min="1" max="1" width="9.1328125" style="25"/>
    <col min="2" max="2" width="7.3984375" style="25" customWidth="1"/>
    <col min="3" max="3" width="11.59765625" style="25" customWidth="1"/>
    <col min="4" max="4" width="14.86328125" style="25" customWidth="1"/>
    <col min="5" max="5" width="10.86328125" style="25" customWidth="1"/>
    <col min="6" max="6" width="9.59765625" style="25" bestFit="1" customWidth="1"/>
    <col min="7" max="7" width="15" style="25" customWidth="1"/>
    <col min="8" max="16384" width="9.1328125" style="25"/>
  </cols>
  <sheetData>
    <row r="3" spans="1:7" x14ac:dyDescent="0.45">
      <c r="C3" s="45" t="s">
        <v>35</v>
      </c>
      <c r="D3" s="46"/>
      <c r="E3" s="46"/>
      <c r="F3" s="46"/>
      <c r="G3" s="47"/>
    </row>
    <row r="4" spans="1:7" x14ac:dyDescent="0.45">
      <c r="C4" s="27"/>
      <c r="D4" s="28"/>
      <c r="E4" s="28"/>
      <c r="F4" s="26"/>
      <c r="G4" s="29"/>
    </row>
    <row r="5" spans="1:7" ht="28.5" x14ac:dyDescent="0.45">
      <c r="A5" s="30"/>
      <c r="B5" s="31" t="s">
        <v>3</v>
      </c>
      <c r="C5" s="32"/>
      <c r="D5" s="33" t="s">
        <v>36</v>
      </c>
      <c r="E5" s="33" t="s">
        <v>11</v>
      </c>
      <c r="F5" s="33" t="s">
        <v>7</v>
      </c>
      <c r="G5" s="34" t="s">
        <v>37</v>
      </c>
    </row>
    <row r="6" spans="1:7" x14ac:dyDescent="0.45">
      <c r="C6" s="27"/>
      <c r="D6" s="28"/>
      <c r="E6" s="28"/>
      <c r="F6" s="28"/>
      <c r="G6" s="29"/>
    </row>
    <row r="7" spans="1:7" x14ac:dyDescent="0.45">
      <c r="C7" s="27"/>
      <c r="D7" s="28"/>
      <c r="E7" s="28"/>
      <c r="F7" s="28"/>
      <c r="G7" s="29"/>
    </row>
    <row r="8" spans="1:7" x14ac:dyDescent="0.45">
      <c r="B8" s="25">
        <v>1</v>
      </c>
      <c r="C8" s="27"/>
      <c r="D8" s="36"/>
      <c r="E8" s="37"/>
      <c r="F8" s="36"/>
      <c r="G8" s="38"/>
    </row>
    <row r="9" spans="1:7" x14ac:dyDescent="0.45">
      <c r="B9" s="25">
        <v>2</v>
      </c>
      <c r="C9" s="27"/>
      <c r="D9" s="36"/>
      <c r="E9" s="37"/>
      <c r="F9" s="36"/>
      <c r="G9" s="38"/>
    </row>
    <row r="10" spans="1:7" x14ac:dyDescent="0.45">
      <c r="B10" s="25">
        <v>3</v>
      </c>
      <c r="C10" s="27"/>
      <c r="D10" s="36"/>
      <c r="E10" s="37"/>
      <c r="F10" s="36"/>
      <c r="G10" s="38"/>
    </row>
    <row r="11" spans="1:7" x14ac:dyDescent="0.45">
      <c r="B11" s="25">
        <v>4</v>
      </c>
      <c r="C11" s="27"/>
      <c r="D11" s="36"/>
      <c r="E11" s="37"/>
      <c r="F11" s="36"/>
      <c r="G11" s="38"/>
    </row>
    <row r="12" spans="1:7" x14ac:dyDescent="0.45">
      <c r="B12" s="25">
        <v>5</v>
      </c>
      <c r="C12" s="27"/>
      <c r="D12" s="36"/>
      <c r="E12" s="37"/>
      <c r="F12" s="36"/>
      <c r="G12" s="38"/>
    </row>
    <row r="13" spans="1:7" x14ac:dyDescent="0.45">
      <c r="B13" s="25">
        <v>6</v>
      </c>
      <c r="C13" s="27"/>
      <c r="D13" s="36"/>
      <c r="E13" s="37"/>
      <c r="F13" s="36"/>
      <c r="G13" s="38"/>
    </row>
    <row r="14" spans="1:7" x14ac:dyDescent="0.45">
      <c r="B14" s="25">
        <v>7</v>
      </c>
      <c r="C14" s="27"/>
      <c r="D14" s="36"/>
      <c r="E14" s="37"/>
      <c r="F14" s="36"/>
      <c r="G14" s="38"/>
    </row>
    <row r="15" spans="1:7" x14ac:dyDescent="0.45">
      <c r="B15" s="25">
        <v>8</v>
      </c>
      <c r="C15" s="27"/>
      <c r="D15" s="36"/>
      <c r="E15" s="37"/>
      <c r="F15" s="36"/>
      <c r="G15" s="38"/>
    </row>
    <row r="16" spans="1:7" x14ac:dyDescent="0.45">
      <c r="B16" s="25">
        <v>9</v>
      </c>
      <c r="C16" s="27"/>
      <c r="D16" s="36"/>
      <c r="E16" s="37"/>
      <c r="F16" s="36"/>
      <c r="G16" s="38"/>
    </row>
    <row r="17" spans="2:7" x14ac:dyDescent="0.45">
      <c r="B17" s="25">
        <v>10</v>
      </c>
      <c r="C17" s="27"/>
      <c r="D17" s="36"/>
      <c r="E17" s="37"/>
      <c r="F17" s="36"/>
      <c r="G17" s="38"/>
    </row>
    <row r="18" spans="2:7" x14ac:dyDescent="0.45">
      <c r="B18" s="25">
        <v>11</v>
      </c>
      <c r="C18" s="27"/>
      <c r="D18" s="36"/>
      <c r="E18" s="37"/>
      <c r="F18" s="36"/>
      <c r="G18" s="38"/>
    </row>
    <row r="19" spans="2:7" x14ac:dyDescent="0.45">
      <c r="B19" s="25">
        <v>12</v>
      </c>
      <c r="C19" s="27"/>
      <c r="D19" s="36"/>
      <c r="E19" s="37"/>
      <c r="F19" s="36"/>
      <c r="G19" s="38"/>
    </row>
    <row r="20" spans="2:7" x14ac:dyDescent="0.45">
      <c r="B20" s="25">
        <v>13</v>
      </c>
      <c r="C20" s="27"/>
      <c r="D20" s="36"/>
      <c r="E20" s="37"/>
      <c r="F20" s="36"/>
      <c r="G20" s="38"/>
    </row>
    <row r="21" spans="2:7" x14ac:dyDescent="0.45">
      <c r="B21" s="25">
        <v>14</v>
      </c>
      <c r="C21" s="27"/>
      <c r="D21" s="36"/>
      <c r="E21" s="37"/>
      <c r="F21" s="36"/>
      <c r="G21" s="38"/>
    </row>
    <row r="22" spans="2:7" x14ac:dyDescent="0.45">
      <c r="B22" s="25">
        <v>15</v>
      </c>
      <c r="C22" s="27"/>
      <c r="D22" s="36"/>
      <c r="E22" s="37"/>
      <c r="F22" s="36"/>
      <c r="G22" s="38"/>
    </row>
    <row r="23" spans="2:7" x14ac:dyDescent="0.45">
      <c r="B23" s="25">
        <v>16</v>
      </c>
      <c r="C23" s="27"/>
      <c r="D23" s="36"/>
      <c r="E23" s="37"/>
      <c r="F23" s="36"/>
      <c r="G23" s="38"/>
    </row>
    <row r="24" spans="2:7" x14ac:dyDescent="0.45">
      <c r="B24" s="25">
        <v>17</v>
      </c>
      <c r="C24" s="27"/>
      <c r="D24" s="36"/>
      <c r="E24" s="37"/>
      <c r="F24" s="36"/>
      <c r="G24" s="38"/>
    </row>
    <row r="25" spans="2:7" x14ac:dyDescent="0.45">
      <c r="B25" s="25">
        <v>18</v>
      </c>
      <c r="C25" s="27"/>
      <c r="D25" s="36"/>
      <c r="E25" s="37"/>
      <c r="F25" s="36"/>
      <c r="G25" s="38"/>
    </row>
    <row r="26" spans="2:7" x14ac:dyDescent="0.45">
      <c r="B26" s="25">
        <v>19</v>
      </c>
      <c r="C26" s="27"/>
      <c r="D26" s="36"/>
      <c r="E26" s="37"/>
      <c r="F26" s="36"/>
      <c r="G26" s="38"/>
    </row>
    <row r="27" spans="2:7" x14ac:dyDescent="0.45">
      <c r="B27" s="25">
        <v>20</v>
      </c>
      <c r="C27" s="27"/>
      <c r="D27" s="36"/>
      <c r="E27" s="37"/>
      <c r="F27" s="36"/>
      <c r="G27" s="38"/>
    </row>
    <row r="28" spans="2:7" x14ac:dyDescent="0.45">
      <c r="B28" s="25">
        <v>21</v>
      </c>
      <c r="C28" s="27"/>
      <c r="D28" s="36"/>
      <c r="E28" s="37"/>
      <c r="F28" s="36"/>
      <c r="G28" s="38"/>
    </row>
    <row r="29" spans="2:7" x14ac:dyDescent="0.45">
      <c r="B29" s="25">
        <v>22</v>
      </c>
      <c r="C29" s="27"/>
      <c r="D29" s="36"/>
      <c r="E29" s="37"/>
      <c r="F29" s="36"/>
      <c r="G29" s="38"/>
    </row>
    <row r="30" spans="2:7" x14ac:dyDescent="0.45">
      <c r="B30" s="25">
        <v>23</v>
      </c>
      <c r="C30" s="27"/>
      <c r="D30" s="36"/>
      <c r="E30" s="37"/>
      <c r="F30" s="36"/>
      <c r="G30" s="38"/>
    </row>
    <row r="31" spans="2:7" x14ac:dyDescent="0.45">
      <c r="B31" s="25">
        <v>24</v>
      </c>
      <c r="C31" s="27"/>
      <c r="D31" s="36"/>
      <c r="E31" s="37"/>
      <c r="F31" s="36"/>
      <c r="G31" s="38"/>
    </row>
    <row r="32" spans="2:7" x14ac:dyDescent="0.45">
      <c r="B32" s="25">
        <v>25</v>
      </c>
      <c r="C32" s="35"/>
      <c r="D32" s="39"/>
      <c r="E32" s="40"/>
      <c r="F32" s="39"/>
      <c r="G32" s="41"/>
    </row>
  </sheetData>
  <mergeCells count="1">
    <mergeCell ref="C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25" x14ac:dyDescent="0.45"/>
  <sheetData>
    <row r="1" spans="1:1" x14ac:dyDescent="0.45">
      <c r="A1" t="s">
        <v>38</v>
      </c>
    </row>
    <row r="3" spans="1:1" x14ac:dyDescent="0.45">
      <c r="A3" t="s">
        <v>39</v>
      </c>
    </row>
    <row r="5" spans="1:1" x14ac:dyDescent="0.45">
      <c r="A5" t="s">
        <v>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43C60E4A30943911717CC463D6A41" ma:contentTypeVersion="11" ma:contentTypeDescription="Create a new document." ma:contentTypeScope="" ma:versionID="913f4f1a36153d8745344f6b1fde767e">
  <xsd:schema xmlns:xsd="http://www.w3.org/2001/XMLSchema" xmlns:xs="http://www.w3.org/2001/XMLSchema" xmlns:p="http://schemas.microsoft.com/office/2006/metadata/properties" xmlns:ns2="051538e9-c694-450b-9056-83c8e7b681d1" xmlns:ns3="80348ba6-adcc-40fb-8576-6b95a36a3021" targetNamespace="http://schemas.microsoft.com/office/2006/metadata/properties" ma:root="true" ma:fieldsID="2d2a6ddfbc7858fb2a464475aff692af" ns2:_="" ns3:_="">
    <xsd:import namespace="051538e9-c694-450b-9056-83c8e7b681d1"/>
    <xsd:import namespace="80348ba6-adcc-40fb-8576-6b95a36a3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538e9-c694-450b-9056-83c8e7b681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8ba6-adcc-40fb-8576-6b95a36a3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7F160-1BDB-4D6F-BF55-CECB25D23372}"/>
</file>

<file path=customXml/itemProps2.xml><?xml version="1.0" encoding="utf-8"?>
<ds:datastoreItem xmlns:ds="http://schemas.openxmlformats.org/officeDocument/2006/customXml" ds:itemID="{5EA5698E-90C3-4980-ACE9-794FA06F35CB}"/>
</file>

<file path=customXml/itemProps3.xml><?xml version="1.0" encoding="utf-8"?>
<ds:datastoreItem xmlns:ds="http://schemas.openxmlformats.org/officeDocument/2006/customXml" ds:itemID="{4F44086F-DA52-4896-B707-BA691151F2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Profit Test Assumptions</vt:lpstr>
      <vt:lpstr>Mortality</vt:lpstr>
      <vt:lpstr>i</vt:lpstr>
      <vt:lpstr>ii</vt:lpstr>
      <vt:lpstr>iii</vt:lpstr>
      <vt:lpstr>Answers</vt:lpstr>
      <vt:lpstr>Claim_expense</vt:lpstr>
      <vt:lpstr>Initial_commission</vt:lpstr>
      <vt:lpstr>Initial_expense</vt:lpstr>
      <vt:lpstr>Mortality</vt:lpstr>
      <vt:lpstr>NUF_Interest_rate</vt:lpstr>
      <vt:lpstr>Renewal_commission</vt:lpstr>
      <vt:lpstr>Renewal_expense</vt:lpstr>
      <vt:lpstr>Risk_discount_rate</vt:lpstr>
      <vt:lpstr>Surrender_year_1</vt:lpstr>
      <vt:lpstr>Surrender_year_2</vt:lpstr>
      <vt:lpstr>Surrender_year_3_24</vt:lpstr>
      <vt:lpstr>UF_Growth_Rate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Laye</dc:creator>
  <cp:lastModifiedBy>Lucy England</cp:lastModifiedBy>
  <dcterms:created xsi:type="dcterms:W3CDTF">2018-09-09T09:16:41Z</dcterms:created>
  <dcterms:modified xsi:type="dcterms:W3CDTF">2019-05-31T15:38:01Z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0x010100BDC43C60E4A30943911717CC463D6A41</vt:lpwstr>
  </property>
</Properties>
</file>